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205" activeTab="0"/>
  </bookViews>
  <sheets>
    <sheet name="ΠΡΟΣΩΡΙΝΟΣ ΚΕΑ 2019" sheetId="1" r:id="rId1"/>
  </sheets>
  <definedNames/>
  <calcPr fullCalcOnLoad="1"/>
</workbook>
</file>

<file path=xl/sharedStrings.xml><?xml version="1.0" encoding="utf-8"?>
<sst xmlns="http://schemas.openxmlformats.org/spreadsheetml/2006/main" count="307" uniqueCount="211">
  <si>
    <t>Α.Μ.</t>
  </si>
  <si>
    <t>Α/Α</t>
  </si>
  <si>
    <t>3,5 μονάδες</t>
  </si>
  <si>
    <t>1α) Τίτλοι σπουδών</t>
  </si>
  <si>
    <t>α) Διδακτορικό δίπλωμα στην εκπαίδευση για την αειφορία ή σε συναφές γνωστικό αντικείμενο.</t>
  </si>
  <si>
    <t xml:space="preserve">β) Διδακτορικό δίπλωμα σε γνωστικό αντικείμενο μη συναφές με την εκπαίδευση για την αειφορία. </t>
  </si>
  <si>
    <t>2,5 μονάδες</t>
  </si>
  <si>
    <t>δ) Δεύτερος μεταπτυχιακός τίτλος σπουδών.</t>
  </si>
  <si>
    <t>ε) Τίτλος διδασκαλείου εκπαίδευσης.</t>
  </si>
  <si>
    <t>στ) Δεύτερο Πτυχίο Α.Ε.Ι.</t>
  </si>
  <si>
    <t>1,5 μονάδα</t>
  </si>
  <si>
    <t>2 μονάδες</t>
  </si>
  <si>
    <t>1β) Γνώση Τ.Π.Ε.</t>
  </si>
  <si>
    <t>α) Πιστοποίηση επιμόρφωσης Επιπέδου Α΄.</t>
  </si>
  <si>
    <t>0,50  μονάδα</t>
  </si>
  <si>
    <t>β) Πιστοποίηση επιμόρφωσης Επιπέδου Β΄ .</t>
  </si>
  <si>
    <t>1  μονάδα</t>
  </si>
  <si>
    <t>ΣΥΝΟΛΟ</t>
  </si>
  <si>
    <t>1γ) Γνώση ξένων γλωσσών</t>
  </si>
  <si>
    <t>α) Πιστοποιημένη γνώση ξένης γλώσσας με τίτλο επιπέδου Γ2 (άριστη γνώση).</t>
  </si>
  <si>
    <t>β) Πιστοποιημένη γνώση ξένης γλώσσας με τίτλο επιπέδου Γ1 (πολύ καλή γνώση).</t>
  </si>
  <si>
    <t xml:space="preserve">γ) Πιστοποιημένη γνώση  ξένης γλώσσας με τίτλο επιπέδου   Β2 (καλή γνώση).                                              </t>
  </si>
  <si>
    <t>δ)  Πιστοποιημένη γνώση δεύτερης ξένης γλώσσας με τίτλο επιπέδου Γ2 (άριστη γνώση).</t>
  </si>
  <si>
    <t>ε)  Πιστοποιημένη γνώση δεύτερης ξένης γλώσσας με τίτλο επιπέδου Γ1 (πολύ καλή γνώση).</t>
  </si>
  <si>
    <t xml:space="preserve">στ)  Πιστοποιημένη γνώση δεύτερης ξένης γλώσσας με τίτλο επιπέδου Β2.   </t>
  </si>
  <si>
    <t>0,80 μονάδες</t>
  </si>
  <si>
    <t>0,60 μονάδες</t>
  </si>
  <si>
    <t>0,40  μονάδες</t>
  </si>
  <si>
    <t>0,30  μονάδες</t>
  </si>
  <si>
    <t>4 μονάδες</t>
  </si>
  <si>
    <t>6 μονάδες</t>
  </si>
  <si>
    <t>1δ) Επιμόρφωση</t>
  </si>
  <si>
    <t xml:space="preserve">α) Βεβαίωση ή πιστοποιητικό ετήσιας επιμόρφωσης  Α.Σ.ΠΑΙ.Τ.Ε ή Σ.Ε.Λ.Ε.Τ.Ε. </t>
  </si>
  <si>
    <t>0,50 μονάδα</t>
  </si>
  <si>
    <t>1ε) Διδακτικό – επιμορφωτικό έργο</t>
  </si>
  <si>
    <t xml:space="preserve">α) Αυτοδύναμο διδακτικό έργο σε Α.Ε.Ι. ή στη  Σ.Ε.Λ.Ε.Τ.Ε. </t>
  </si>
  <si>
    <t>β) Συμμετοχή ως επιμορφωτής σε επιμορφωτικά προγράμματα του ΥΠ.Π.Ε.Θ., του Ι.Ε.Π. ή του Παιδαγωγικού Ινστιτούτου.</t>
  </si>
  <si>
    <t>0,50 μονάδα ανά εξάμηνο διδασκαλίας</t>
  </si>
  <si>
    <t>0,10 μονάδες ανά 10 ώρες και ως 0,50 μονάδα κατ΄ ανώτατο όριο</t>
  </si>
  <si>
    <t xml:space="preserve">1στ) Συμμετοχή σε ερευνητικά προγράμματα   </t>
  </si>
  <si>
    <t>1 ΜΟΝΑΔΑ</t>
  </si>
  <si>
    <t>0,50 μονάδα για κάθε εξάμηνο</t>
  </si>
  <si>
    <t xml:space="preserve">Συμμετοχή σε ερευνητικά προγράμματα, την ευθύνη υλοποίησης των οποίων έχουν νομικά πρόσωπα δημοσίου
δικαίου (Ν.Π.Δ.Δ.).
</t>
  </si>
  <si>
    <t>1ζ) Συγγραφικό έργο και εισηγήσεις σε συνέδρια</t>
  </si>
  <si>
    <t>ε) Συμμετοχή σε ομάδα του Ι.Ε.Π ή του Π.Ι για τη  σύνταξη Αναλυτικού Προγράμματος Σπουδών-Διαθεματικού Ενιαίου Πλαισίου Προγραμμάτων Σπουδών  (Α.Π.Σ. – Δ.Ε.Π.Π.Σ.) ή την αναμόρφωση – εξορθολογισμό Προγραμμάτων Σπουδών και διδακτικής ύλης.</t>
  </si>
  <si>
    <t>0,50 μονάδα για κάθε βιβλίο και έως 1 μονάδα κατ’ ανώτατο όριο</t>
  </si>
  <si>
    <t>0,25 για κάθε άρθρο και έως 1 μονάδα κατ’ ανώτατο όριο</t>
  </si>
  <si>
    <t>0,20 μονάδες για κάθε εισήγηση και έως 1 μονάδα κατ’ ανώτατο όριο</t>
  </si>
  <si>
    <t>0,25 μονάδες</t>
  </si>
  <si>
    <t>0,25 μονάδες ανά πρόγραμμα και έως 0,50 μονάδα κατ’ ανώτατο όριο</t>
  </si>
  <si>
    <t>2,5 ΜΟΝΑΔΕΣ</t>
  </si>
  <si>
    <t>9 ΜΟΝΑΔΕΣ</t>
  </si>
  <si>
    <t>1,5 ΜΟΝΑΔΑ</t>
  </si>
  <si>
    <t>ΕΠΩΝΥΜΟ</t>
  </si>
  <si>
    <t>ΟΝΟΜΑ</t>
  </si>
  <si>
    <t>Δ/ΝΣΗ ΟΡΓΑΝΙΚΗΣ ΘΕΣΗΣ</t>
  </si>
  <si>
    <t>ΚΥΡΙΑ ΕΙΔΙΚΟΤΗΤΑ</t>
  </si>
  <si>
    <t>ΑΘΑΝΑΣΙΟΣ</t>
  </si>
  <si>
    <t>ΠΕ86 - ΠΛΗΡΟΦΟΡΙΚΗΣ</t>
  </si>
  <si>
    <t>ΠΕ11 - ΦΥΣΙΚΗΣ ΑΓΩΓΗΣ</t>
  </si>
  <si>
    <t>ΑΝΑΣΤΑΣΙΑ</t>
  </si>
  <si>
    <t>ΜΑΡΙΑ</t>
  </si>
  <si>
    <t>ΠΕ06 - ΑΓΓΛΙΚΗΣ ΦΙΛΟΛΟΓΙΑΣ</t>
  </si>
  <si>
    <t>ΠΑΠΑΔΟΠΟΥΛΟΥ</t>
  </si>
  <si>
    <t>ΑΦΡΟΔΙΤΗ</t>
  </si>
  <si>
    <r>
      <t xml:space="preserve">β) Βεβαίωση ή πιστοποιητικό ετήσιας επιμόρφωσης Α.Ε.Ι. διάρκειας (300) τουλάχιστον ωρών ή 9μηνης διάρκειας στο γνωστικό αντικείμενο της εκπαίδευσης για την αειφορία ή σε συναφές γνωστικό αντικείμενο </t>
    </r>
    <r>
      <rPr>
        <b/>
        <sz val="10"/>
        <rFont val="Calibri"/>
        <family val="2"/>
      </rPr>
      <t>(περιβαλλοντική εκπαίδευση, αγωγή/προαγωγή υγείας, πολιτισμός/τέχνες στην εκπαίδευση).</t>
    </r>
  </si>
  <si>
    <r>
      <t xml:space="preserve">γ) βεβαίωση παρακολούθησης πιστοποιημένων επιμορφωτικών προγραμμάτων του ΥΠ.Π.Ε.Θ., του Ι.Ε.Π., Ε.Κ.Δ.Δ.Α. στο γνωστικό αντικείμενο της εκπαίδευσης για την Αειφορία ή σε συναφές γνωστικό αντικείμενο </t>
    </r>
    <r>
      <rPr>
        <b/>
        <sz val="10"/>
        <rFont val="Calibri"/>
        <family val="2"/>
      </rPr>
      <t>(περιβαλλοντική εκπαίδευση, αγωγή/προαγωγή υγείας, πολιτισμός/τέχνες στην εκπαίδευση).</t>
    </r>
  </si>
  <si>
    <r>
      <t xml:space="preserve">α) Συγγραφή σχολικών εγχειριδίων ή βιβλίων για το γνωστικό αντικείμενο της εκπαίδευσης για την αειφορία ή για συναφές γνωστικό αντικείμενο </t>
    </r>
    <r>
      <rPr>
        <b/>
        <sz val="10"/>
        <rFont val="Calibri"/>
        <family val="2"/>
      </rPr>
      <t xml:space="preserve">(περιβαλλοντική εκπαίδευση, αγωγή/προαγωγή υγείας, πολιτισμός/τέχνες στην εκπαίδευση) </t>
    </r>
    <r>
      <rPr>
        <sz val="10"/>
        <rFont val="Calibri"/>
        <family val="2"/>
      </rPr>
      <t xml:space="preserve">που έχουν εκδοθεί με ISBN, ατομικά ή ομαδικά. </t>
    </r>
  </si>
  <si>
    <r>
      <t xml:space="preserve"> β) Δημοσίευση άρθρων για το γνωστικό αντικείμενο της εκπαίδευσης για την αειφορία ή για συναφές γνωστικό αντικείμενο </t>
    </r>
    <r>
      <rPr>
        <b/>
        <sz val="10"/>
        <rFont val="Calibri"/>
        <family val="2"/>
      </rPr>
      <t>(περιβαλλοντική εκπαίδευση, αγωγή/προαγωγή υγείας, πολιτισμός/τέχνες στην εκπαίδευση)</t>
    </r>
    <r>
      <rPr>
        <sz val="10"/>
        <rFont val="Calibri"/>
        <family val="2"/>
      </rPr>
      <t xml:space="preserve"> σε επιστημονικά περιοδικά.</t>
    </r>
  </si>
  <si>
    <r>
      <t xml:space="preserve">γ) Εισηγήσεις για το γνωστικό αντικείμενο της εκπαίδευσης για την αειφορία ή για συναφές γνωστικό αντικείμενο </t>
    </r>
    <r>
      <rPr>
        <b/>
        <sz val="10"/>
        <rFont val="Calibri"/>
        <family val="2"/>
      </rPr>
      <t>(περιβαλλοντική εκπαίδευση, αγωγή/προαγωγή υγείας, πολιτισμός/τέχνες στην εκπαίδευση)</t>
    </r>
    <r>
      <rPr>
        <sz val="10"/>
        <rFont val="Calibri"/>
        <family val="2"/>
      </rPr>
      <t xml:space="preserve"> σε πρακτικά συνεδρίων που οργανώνονται από το ΥΠ.Π.Ε.Θ., Α.Ε.Ι. ή άλλους εποπτευόμενους από το ΥΠ.Π.Ε.Θ φορείς ή επιστημονικούς φορείς ή επιστημονικά περιοδικά με κριτές. </t>
    </r>
  </si>
  <si>
    <r>
      <t xml:space="preserve">δ) Σχεδίαση και παραγωγή εκπαιδευτικού υποστηρικτικού υλικού (εκπαιδευτικού λογισμικού, επιμορφωτικού υλικού) σχετικό με το γνωστικό αντικείμενο της εκπαίδευσης για την αειφορία ή με συναφές γνωστικό αντικείμενο αντικείμενο </t>
    </r>
    <r>
      <rPr>
        <b/>
        <sz val="10"/>
        <rFont val="Calibri"/>
        <family val="2"/>
      </rPr>
      <t xml:space="preserve">(περιβαλλοντική εκπαίδευση, αγωγή/προαγωγή υγείας, πολιτισμός/τέχνες στην εκπαίδευση) </t>
    </r>
    <r>
      <rPr>
        <sz val="10"/>
        <rFont val="Calibri"/>
        <family val="2"/>
      </rPr>
      <t xml:space="preserve">που αποτελεί προϊόν του ΥΠ.Π.Ε.Θ. ή εποπτευόμενου φορέα του. </t>
    </r>
  </si>
  <si>
    <t xml:space="preserve">2α) Διοικητική εμπειρία </t>
  </si>
  <si>
    <t>α) Άσκηση καθηκόντων Περιφερειακού Διευθυντή Εκπαίδευσης, Διευθυντή Εκπαίδευσης, Προϊσταμένου  Δ/νσης του ΥΠ.Π.Ε.Θ, Συντονιστή Εκπ/σης, Συμβούλου Α΄ του Ι.Ε.Π. ή Παρέδρου επί Θητεία του Π.Ι.</t>
  </si>
  <si>
    <t>β) Άσκηση καθηκόντων Συντονιστή Εκπ/κου Έργου ή Σχολικού Συμβούλου, Συμβούλου Β΄ ή προϊσταμένου Δ/νσης, Υποδιεύθυνσης ή Τμήματος του Ι.Ε.Π., προϊσταμένου τμήματος του ΥΠ.Π.Ε.Θ., περιλαμβανομένου του Τμήματος Εκπ/κων θεμάτων Διεύθυνσης εκπαίδευσης ή Γραφείου Πρωτοβάθμιας ή Δευτεροβάθμιας Εκπαίδευσης ή Κ.Ε.Σ.Υ  ή Κ.Δ.Α.Υ ή ΚΕ.Δ.Δ.Υ ή διευθυντή σχολικής μονάδας ή Ε.Κ. ή Δ.Ι.Ε.Κ. ή Σχολής Επαγγελματικής Κατάρτισης (Σ.Ε.Κ.) ή Σχολείου Δεύτερης Ευκαιρίας (Σ.Δ.Ε.).</t>
  </si>
  <si>
    <t>γ) Άσκηση καθηκόντων προϊσταμένου νηπιαγωγείου ή ολιγοθέσιου δημοτικού σχολείου, υποδιευθυντή σχολικής μονάδας ή Ε.Κ. ή Δ.Ι.Ε.Κ. ή Σ.Ε.Κ. ή Σ.Δ.Ε. ή υπευθύνου τομέα Ε.Κ., Προϊσταμένου Κ.Ε.Α. ή Υπευθύνου Λειτουργίας Κ.Π.Ε. ή Συντονιστή Εκπαίδευσης Προσφύγων.</t>
  </si>
  <si>
    <t>δ) Άσκηση καθηκόντων υπευθύνου σχολικών δραστηριοτήτων, περιβαλλοντικής εκπαίδευσης, αγωγής υγείας, πολιτιστικών θεμάτων, Σ.Σ.Ν., ΚΕ.ΠΛΗ.ΝΕ.Τ., Ε.Κ.Φ.Ε., ΚΕ.ΣΥ.Π., ΓΡΑ.ΣΥ. ή ΓΡΑ.Σ.Ε.Π ή άσκηση διοικητικών καθηκόντων με απόσπαση στην κεντρική ή σε περιφερειακή υπηρεσία του ΥΠ.Π.Ε.Θ .</t>
  </si>
  <si>
    <t xml:space="preserve">2β) Διδακτική Εμπειρία </t>
  </si>
  <si>
    <t>0,25 μονάδες ανά έτος και έως 1 μονάδα κατ’ ανώτατο όριο</t>
  </si>
  <si>
    <t>1 μονάδα ανά έτος και έως 3 μονάδες κατ’ ανώτατο όριο</t>
  </si>
  <si>
    <t>0,50 μονάδα ανά έτος και έως 2 μονάδες κατ’ ανώτατο όριο</t>
  </si>
  <si>
    <t>0,30 μονάδες ανά έτος και ως 1,5 μονάδες κατ’ ανώτατο όριο</t>
  </si>
  <si>
    <t>14 ΜΟΝΑΔΕΣ</t>
  </si>
  <si>
    <t xml:space="preserve">γ) Διδακτική υπηρεσία με την ιδιότητα του Σχολικού Συμβούλου ή Συντονιστή εκπαιδευτικού έργου , του προϊσταμένου τμήματος εκπαιδευτικών θεμάτων, του υπευθύνου και των αποσπασμένων εκπαιδευτικών σε ΚΕ.ΣΥ.Π., Ε.Κ.Φ.Ε., ΚΕ.ΠΛΗ.Ν.Ε.Τ. και Σ.Σ.Ν., του υπευθύνου Πληροφορικής και Νέων Τεχνολογιών ή Φυσικής Αγωγής και Σχολικού Αθλητισμού, του συντονιστή εκπαίδευσης προσφύγων, του υπευθύνου σχολικών βιβλιοθηκών (οι οποίες λειτούργησαν στο πλαίσιο του επιχειρησιακού προγράμματος Εκπαίδευση και Αρχική Επαγγελματική Κατάρτιση Ε.Π.Ε.Α.Ε.Κ.), καθώς και του Διευθυντή και Υποδιευθυντή Δ.Ι.Ε.Κ. ή Σ.Ε.Κ. </t>
  </si>
  <si>
    <t>β) Διδακτική υπηρεσία ως υπεύθυνος περιβαλλοντικής εκπαίδευσης ή αγωγής υγείας ή πολιτιστικών θεμάτων ή σχολικών δραστηριοτήτων.</t>
  </si>
  <si>
    <t>1 μονάδα ανά έτος και ως 4 μονάδες κατ’ ανώτατο όριο</t>
  </si>
  <si>
    <t xml:space="preserve">α) Άσκηση διδακτικών καθηκόντων σε σχολικές μονάδες, Ε.Κ., Σ.Δ.Ε. και δημόσια Ι.Ε.Κ., ως υπεύθυνοι ΓΡΑ.Σ.Ε.Π. και ΓΡΑ.ΣΥ.   </t>
  </si>
  <si>
    <t>1. ΕΠΙΣΤΗΜΟΝΙΚΗ ΣΥΓΚΡΟΤΗΣΗ</t>
  </si>
  <si>
    <t>2. ΔΙΟΙΚΗΤΙΚΗ ΚΑΙ ΔΙΔΑΚΤΙΚΗ ΕΜΠΕΙΡΙΑ</t>
  </si>
  <si>
    <t>ΣΥΝΟΛΟ ΜΟΝΑΔΩΝ ΕΠΙΣΤΗΜΟΝΙΚΗΣ ΣΥΓΚΡΟΤΗΣΗΣ</t>
  </si>
  <si>
    <t>ΣΥΝΟΛΟ ΜΟΝΑΔΩΝ ΔΙΟΙΚΗΤΙΚΗΣ ΚΑΙ ΔΙΔΑΚΤΙΚΗΣ ΕΜΠΕΙΡΙΑΣ</t>
  </si>
  <si>
    <t>ΣΥΝΟΛΟ ΜΟΝΑΔΩΝ ΚΡΙΤΗΡΙΟΥ 1 ΚΑΙ 2</t>
  </si>
  <si>
    <t>0,10 μονάδες ανά 10 ώρες και έως 0,50 κατ' ανώτατο όριο</t>
  </si>
  <si>
    <t>17 ΜΟΝΑΔΕΣ</t>
  </si>
  <si>
    <t>10 ΜΟΝΑΔΕΣ</t>
  </si>
  <si>
    <t>ΝΙΚΟΛΑΟΣ</t>
  </si>
  <si>
    <t>ΑΝΑΣΤΑΣΙΟΥ</t>
  </si>
  <si>
    <t>ΑΝΝΑ</t>
  </si>
  <si>
    <t>ΔΙΕΥΘΥΝΣΗ Π.Ε. ΑΧΑΪΑΣ</t>
  </si>
  <si>
    <t>ΑΤΖΕΜΗ</t>
  </si>
  <si>
    <t>ΔΙΕΥΘΥΝΣΗ Π.Ε. ΚΑΣΤΟΡΙΑΣ</t>
  </si>
  <si>
    <t>ΠΕ70 - ΔΑΣΚΑΛΟΙ</t>
  </si>
  <si>
    <t>ΒΑΣΙΛΕΙΑΔΟΥ</t>
  </si>
  <si>
    <t>ΠΟΛΥΞΕΝΗ</t>
  </si>
  <si>
    <t>ΔΙΕΥΘΥΝΣΗ Π.Ε. ΚΟΖΑΝΗΣ</t>
  </si>
  <si>
    <t>ΓΚΟΥΛΗ</t>
  </si>
  <si>
    <t>ΔΗΜΗΤΡΑ</t>
  </si>
  <si>
    <t>ΔΙΕΥΘΥΝΣΗ Π.Ε. ΦΛΩΡΙΝΑΣ</t>
  </si>
  <si>
    <t>ΖΩΓΡΑΦΟΣ</t>
  </si>
  <si>
    <t>ΣΤΑΥΡΟΣ</t>
  </si>
  <si>
    <t>ΚΕΜΟΥ</t>
  </si>
  <si>
    <t>ΚΙΤΣΟΥΛΗΣ</t>
  </si>
  <si>
    <t>ΣΤΕΡΓΙΟΣ</t>
  </si>
  <si>
    <t>ΔΙΕΥΘΥΝΣΗ Π.Ε. ΓΡΕΒΕΝΩΝ</t>
  </si>
  <si>
    <t>ΚΟΚΟΝΟΖΗ</t>
  </si>
  <si>
    <t>ΔΙΕΥΘΥΝΣΗ Π.Ε. ΚΕΡΚΥΡΑΣ</t>
  </si>
  <si>
    <t>ΛΑΓΟΥ</t>
  </si>
  <si>
    <t>ΣΤΑΜΑΤΙΑ</t>
  </si>
  <si>
    <t>ΔΙΕΥΘΥΝΣΗ Π.Ε. ΛΕΥΚΑΔΑΣ</t>
  </si>
  <si>
    <t>ΛΙΑΝΟΥ</t>
  </si>
  <si>
    <t>ΜΑΤΤΑ</t>
  </si>
  <si>
    <t>ΦΑΝΗ</t>
  </si>
  <si>
    <t>ΔΙΕΥΘΥΝΣΗ Π.Ε. ΑΝΑΤΟΛΙΚΗΣ ΑΤΤΙΚΗΣ</t>
  </si>
  <si>
    <t>ΜΗΛΩΣΗΣ</t>
  </si>
  <si>
    <t>ΠΕΤΡΟΣ</t>
  </si>
  <si>
    <t>ΜΙΡΚΟΠΟΥΛΟΥ</t>
  </si>
  <si>
    <t>ΒΑΣΙΛΙΚΗ</t>
  </si>
  <si>
    <t>ΜΠΑΛΚΟΣ</t>
  </si>
  <si>
    <t>ΝΑΝΗΣ</t>
  </si>
  <si>
    <t>ΠΑΝΕΤΑ</t>
  </si>
  <si>
    <t>ΕΥΣΤΡΑΤΙΑ</t>
  </si>
  <si>
    <t>ΔΙΕΥΘΥΝΣΗ Π.Ε. ΗΛΕΙΑΣ</t>
  </si>
  <si>
    <t>ΠΑΠΑΔΑΚΗΣ</t>
  </si>
  <si>
    <t>ΘΕΟΔΟΤΑ</t>
  </si>
  <si>
    <t>ΠΕ60 - ΝΗΠΙΑΓΩΓΟΙ</t>
  </si>
  <si>
    <t>ΠΟΥΓΑΡΙΔΟΥ</t>
  </si>
  <si>
    <t>ΓΕΩΡΓΙΑ</t>
  </si>
  <si>
    <t>ΡΑΜΜΟΣ</t>
  </si>
  <si>
    <t>ΓΕΩΡΓΙΟΣ</t>
  </si>
  <si>
    <t>ΣΑΛΙΑΚΟΥ</t>
  </si>
  <si>
    <t>ΔΙΕΥΘΥΝΣΗ Π.Ε. ΠΕΛΛΑΣ</t>
  </si>
  <si>
    <t>ΣΤΕΦΑΝΟΥ</t>
  </si>
  <si>
    <t>ΛΕΜΟΝΙΑ</t>
  </si>
  <si>
    <t>ΤΖΑΓΙΑ</t>
  </si>
  <si>
    <t>ΤΣΙΟΥΚΑΡΔΑΝΗΣ</t>
  </si>
  <si>
    <t>ΤΣΩΝΗ</t>
  </si>
  <si>
    <t>ΦΙΛΙΟΥ</t>
  </si>
  <si>
    <t>1 μονάδα ανά έτος πέραν των απαιτούμενων για τη θεμελίωση δικαιώματος υποβολής υποψηφιότητας και έως 10 κατ' ανώτατο όριο</t>
  </si>
  <si>
    <t>1 μονάδα ανά έτος και έως 2 μονάδες κατ’ ανώτατο όριο</t>
  </si>
  <si>
    <t>1 μονάδα</t>
  </si>
  <si>
    <t>ΒΑΣΙΛΕΙΟΥ</t>
  </si>
  <si>
    <t>ΑΝΑΣΤΑΣΙΟΣ</t>
  </si>
  <si>
    <t>ΔΙΕΥΘΥΝΣΗ Δ.Ε. ΚΑΣΤΟΡΙΑΣ</t>
  </si>
  <si>
    <t>ΠΕ88.01 - ΓΕΩΠΟΝΟΙ</t>
  </si>
  <si>
    <t>ΒΑΦΕΙΑΔΟΥ</t>
  </si>
  <si>
    <t>ΜΑΓΔΑΛΗΝΗ</t>
  </si>
  <si>
    <t>ΔΙΕΥΘΥΝΣΗ Δ.Ε. ΧΙΟΥ</t>
  </si>
  <si>
    <t>ΠΕ01 - ΘΕΟΛΟΓΟΙ</t>
  </si>
  <si>
    <t>ΓΑΓΑΛΗΣ</t>
  </si>
  <si>
    <t>ΔΗΜΗΤΡΙΟΣ</t>
  </si>
  <si>
    <t>ΠΕ03 - ΜΑΘΗΜΑΤΙΚΟΙ</t>
  </si>
  <si>
    <t>ΔΟΥΠΑ</t>
  </si>
  <si>
    <t>ΜΑΡΙΑ ΕΥΘΥΜΙΑ</t>
  </si>
  <si>
    <t>ΔΙΕΥΘΥΝΣΗ Δ.Ε. ΣΑΜΟΥ</t>
  </si>
  <si>
    <t>ΕΥΑΓΓΕΛΟΥ</t>
  </si>
  <si>
    <t>ΕΦΟΠΟΥΛΟΥ</t>
  </si>
  <si>
    <t>ΗΛΙΟΠΟΥΛΟΥ</t>
  </si>
  <si>
    <t>ΚΥΡΙΑΚΗ</t>
  </si>
  <si>
    <t>ΔΙΕΥΘΥΝΣΗ Δ.Ε. ΦΛΩΡΙΝΑΣ</t>
  </si>
  <si>
    <t>ΘΕΟΔΩΡΑΚΗ</t>
  </si>
  <si>
    <t>ΔΙΕΥΘΥΝΣΗ Δ.Ε. ΓΡΕΒΕΝΩΝ</t>
  </si>
  <si>
    <t>ΠΕ88.05 - ΦΥΣΙΚΟΥ ΠΕΡΙΒΑΛΛΟΝΤΟΣ</t>
  </si>
  <si>
    <t>ΚΑΛΤΣΙΑΔΟΥ</t>
  </si>
  <si>
    <t>ΔΙΕΥΘΥΝΣΗ Δ.Ε. Δ΄ ΑΘΗΝΑΣ</t>
  </si>
  <si>
    <t>ΚΙΚΙΔΟΠΟΥΛΟΥ</t>
  </si>
  <si>
    <t>ΑΝΑΤΟΛΗ</t>
  </si>
  <si>
    <t>ΚΟΝΤΟΥΛΑ</t>
  </si>
  <si>
    <t>ΔΙΕΥΘΥΝΣΗ Δ.Ε. ΚΟΖΑΝΗΣ</t>
  </si>
  <si>
    <t>ΠΕ04.05 - ΓΕΩΛΟΓΟΙ</t>
  </si>
  <si>
    <t>ΜΑΥΡΟΠΟΥΛΟΥ</t>
  </si>
  <si>
    <t>ΔΙΕΥΘΥΝΣΗ Δ.Ε. ΒΟΙΩΤΙΑΣ</t>
  </si>
  <si>
    <t>ΝΤΟΝΑ</t>
  </si>
  <si>
    <t>ΕΙΡΗΝΗ</t>
  </si>
  <si>
    <t>ΠΑΟΥΝΗ</t>
  </si>
  <si>
    <t>ΧΡΙΣΤΙΝΑ</t>
  </si>
  <si>
    <t>ΠΕ07 - ΓΕΡΜΑΝΙΚΗΣ ΦΙΛΟΛΟΓΙΑΣ</t>
  </si>
  <si>
    <t>ΠΑΠΑ</t>
  </si>
  <si>
    <t>ΤΑΤΙΑΝΗ</t>
  </si>
  <si>
    <t>ΔΙΕΥΘΥΝΣΗ Δ.Ε. ΗΜΑΘΙΑΣ</t>
  </si>
  <si>
    <t>ΠΕ02 - ΦΙΛΟΛΟΓΟΙ</t>
  </si>
  <si>
    <t>ΠΕ78 - ΚΟΙΝΩΝΙΚΩΝ ΕΠΙΣΤΗΜΩΝ</t>
  </si>
  <si>
    <t>ΠΑΠΑΙΩΑΝΝΟΥ</t>
  </si>
  <si>
    <t>ΔΙΕΥΘΥΝΣΗ Δ.Ε. ΚΕΡΚΥΡΑΣ</t>
  </si>
  <si>
    <t>ΠΑΠΑΣΤΕΡΓΙΟΥ</t>
  </si>
  <si>
    <t>ΔΙΕΥΘΥΝΣΗ Δ.Ε. ΔΩΔΕΚΑΝΗΣΟΥ</t>
  </si>
  <si>
    <t>ΣΑΒΒΙΔΗΣ</t>
  </si>
  <si>
    <t>ΧΑΡΑΛΑΜΠΟΣ</t>
  </si>
  <si>
    <t>ΣΑΜΑΡΑΣ</t>
  </si>
  <si>
    <t>ΚΩΝΣΤΑΝΤΙΝΟΣ</t>
  </si>
  <si>
    <t>ΠΕ88.02 - ΦΥΤΙΚΗΣ ΠΑΡΑΓΩΓΗΣ</t>
  </si>
  <si>
    <t>ΣΜΙΞΙΩΤΗΣ</t>
  </si>
  <si>
    <t>ΔΗΜΗΤΡΗΣ</t>
  </si>
  <si>
    <t>ΠΕ83 - ΗΛΕΚΤΡΟΛΟΓΩΝ</t>
  </si>
  <si>
    <t>ΤΣΑΚΜΑΚΗ</t>
  </si>
  <si>
    <t>ΣΟΦΙΑ</t>
  </si>
  <si>
    <t>ΤΣΑΚΣΤΑΡΑΣ</t>
  </si>
  <si>
    <t>ΧΑΤΖΗΘΩΜΑΣ</t>
  </si>
  <si>
    <t>ΔΙΕΥΘΥΝΣΗ Δ.Ε. ΤΡΙΚΑΛΩΝ</t>
  </si>
  <si>
    <t>4 ΜΟΝΑΔΕΣ</t>
  </si>
  <si>
    <t>γ_ββ) Μεταπτυχιακός τίτλος σπουδών σε γνωστικό αντικείμενο μη συναφές με την εκπαίδευση για την αειφορία.</t>
  </si>
  <si>
    <t xml:space="preserve">γ_αα) Μεταπτυχιακός τίτλος σπουδών στην εκπαίδευση για την αειφορία ή σε συναφές γνωστικό αντικείμενο. </t>
  </si>
  <si>
    <t>ΠΡΟΣΩΡΙΝΟΣ ΑΞΙΟΛΟΓΙΚΟΣ ΠΙΝΑΚΑΣ ΓΙΑ ΤΗΝ ΕΠΙΛΟΓΗ ΤΩΝ ΜΕΛΩΝ ΤΩΝ Π.Ο. ΤΩΝ Κ.Ε.Α. ΔΥΤΙΚΗΣ ΜΑΚΕΔΟΝΙΑΣ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</si>
</sst>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sz val="10"/>
      <name val="Calibri"/>
      <family val="2"/>
    </font>
    <font>
      <b/>
      <sz val="12"/>
      <name val="Calibri"/>
      <family val="2"/>
    </font>
    <font>
      <b/>
      <sz val="10"/>
      <name val="Calibri"/>
      <family val="2"/>
    </font>
    <font>
      <sz val="11"/>
      <name val="Calibri"/>
      <family val="2"/>
    </font>
    <font>
      <sz val="12"/>
      <name val="Calibri"/>
      <family val="2"/>
    </font>
    <font>
      <sz val="16"/>
      <name val="Calibri"/>
      <family val="2"/>
    </font>
    <font>
      <b/>
      <sz val="16"/>
      <name val="Calibri"/>
      <family val="2"/>
    </font>
    <font>
      <sz val="22"/>
      <name val="Calibri"/>
      <family val="2"/>
    </font>
    <font>
      <b/>
      <sz val="22"/>
      <name val="Calibri"/>
      <family val="2"/>
    </font>
    <font>
      <b/>
      <sz val="18"/>
      <name val="Calibri"/>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indexed="4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right style="thin"/>
      <top style="thin"/>
      <bottom style="thin"/>
    </border>
    <border>
      <left style="thin"/>
      <right/>
      <top style="thin"/>
      <bottom style="thin"/>
    </border>
    <border>
      <left style="thin"/>
      <right style="thin"/>
      <top/>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style="medium"/>
      <top style="thin"/>
      <bottom style="thin"/>
    </border>
    <border>
      <left style="medium"/>
      <right style="medium"/>
      <top style="thin"/>
      <bottom style="medium"/>
    </border>
    <border>
      <left/>
      <right/>
      <top style="thin"/>
      <bottom style="thin"/>
    </border>
    <border>
      <left style="medium"/>
      <right style="medium"/>
      <top style="medium"/>
      <bottom style="thin"/>
    </border>
    <border>
      <left style="medium"/>
      <right/>
      <top style="thin"/>
      <bottom style="thin"/>
    </border>
    <border>
      <left style="thin"/>
      <right style="medium"/>
      <top style="thin"/>
      <bottom/>
    </border>
    <border>
      <left style="thin"/>
      <right style="medium"/>
      <top/>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28" borderId="1" applyNumberFormat="0" applyAlignment="0" applyProtection="0"/>
  </cellStyleXfs>
  <cellXfs count="154">
    <xf numFmtId="0" fontId="0" fillId="0" borderId="0" xfId="0"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horizontal="center" vertical="center"/>
    </xf>
    <xf numFmtId="0" fontId="7"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xf>
    <xf numFmtId="0" fontId="2" fillId="0" borderId="13" xfId="0" applyFont="1" applyBorder="1" applyAlignment="1">
      <alignment/>
    </xf>
    <xf numFmtId="0" fontId="6" fillId="0" borderId="14" xfId="0" applyFont="1" applyBorder="1" applyAlignment="1">
      <alignment/>
    </xf>
    <xf numFmtId="0" fontId="2" fillId="0" borderId="14" xfId="0" applyFont="1" applyBorder="1" applyAlignment="1">
      <alignment/>
    </xf>
    <xf numFmtId="0" fontId="8" fillId="33" borderId="15" xfId="0" applyFont="1" applyFill="1" applyBorder="1" applyAlignment="1">
      <alignment horizontal="center" vertical="center" textRotation="90"/>
    </xf>
    <xf numFmtId="0" fontId="8" fillId="0" borderId="0" xfId="0" applyFont="1" applyAlignment="1">
      <alignment horizontal="right"/>
    </xf>
    <xf numFmtId="0" fontId="9" fillId="0" borderId="0" xfId="0" applyFont="1" applyAlignment="1">
      <alignment/>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9" xfId="0" applyFont="1" applyBorder="1" applyAlignment="1">
      <alignment vertical="center" wrapText="1"/>
    </xf>
    <xf numFmtId="0" fontId="0" fillId="0" borderId="15" xfId="0" applyFont="1"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2" fillId="34" borderId="19" xfId="0" applyFont="1" applyFill="1" applyBorder="1" applyAlignment="1">
      <alignment horizontal="center" vertical="center" textRotation="90" wrapText="1"/>
    </xf>
    <xf numFmtId="0" fontId="2" fillId="35" borderId="20" xfId="0" applyFont="1" applyFill="1" applyBorder="1" applyAlignment="1">
      <alignment horizontal="center" textRotation="90" wrapText="1"/>
    </xf>
    <xf numFmtId="0" fontId="2" fillId="35" borderId="19" xfId="0" applyFont="1" applyFill="1" applyBorder="1" applyAlignment="1">
      <alignment horizontal="center" textRotation="90" wrapText="1"/>
    </xf>
    <xf numFmtId="0" fontId="2" fillId="35" borderId="20" xfId="0" applyFont="1" applyFill="1" applyBorder="1" applyAlignment="1">
      <alignment horizontal="center" vertical="center" textRotation="90" wrapText="1"/>
    </xf>
    <xf numFmtId="0" fontId="2" fillId="35" borderId="19" xfId="0" applyFont="1" applyFill="1" applyBorder="1" applyAlignment="1">
      <alignment horizontal="center" vertical="center" textRotation="90" wrapText="1"/>
    </xf>
    <xf numFmtId="0" fontId="2" fillId="35" borderId="19" xfId="0" applyFont="1" applyFill="1" applyBorder="1" applyAlignment="1">
      <alignment horizontal="center" vertical="center" textRotation="90"/>
    </xf>
    <xf numFmtId="0" fontId="2" fillId="7" borderId="19" xfId="0" applyFont="1" applyFill="1" applyBorder="1" applyAlignment="1">
      <alignment horizontal="center" textRotation="90" wrapText="1"/>
    </xf>
    <xf numFmtId="0" fontId="2" fillId="7" borderId="19" xfId="0" applyFont="1" applyFill="1" applyBorder="1" applyAlignment="1">
      <alignment horizontal="center" vertical="center" textRotation="90" wrapText="1"/>
    </xf>
    <xf numFmtId="0" fontId="2" fillId="2" borderId="19" xfId="0" applyFont="1" applyFill="1" applyBorder="1" applyAlignment="1">
      <alignment horizontal="center" textRotation="90" wrapText="1"/>
    </xf>
    <xf numFmtId="0" fontId="2" fillId="2" borderId="21" xfId="0" applyFont="1" applyFill="1" applyBorder="1" applyAlignment="1">
      <alignment horizontal="center" vertical="center" textRotation="90" wrapText="1"/>
    </xf>
    <xf numFmtId="0" fontId="2" fillId="2" borderId="19" xfId="0" applyFont="1" applyFill="1" applyBorder="1" applyAlignment="1">
      <alignment horizontal="center" vertical="center" textRotation="90" wrapText="1"/>
    </xf>
    <xf numFmtId="0" fontId="3" fillId="8" borderId="19" xfId="0" applyFont="1" applyFill="1" applyBorder="1" applyAlignment="1">
      <alignment horizontal="center" textRotation="90"/>
    </xf>
    <xf numFmtId="0" fontId="2" fillId="8" borderId="19" xfId="0" applyFont="1" applyFill="1" applyBorder="1" applyAlignment="1">
      <alignment horizontal="center" vertical="center" textRotation="90" wrapText="1"/>
    </xf>
    <xf numFmtId="0" fontId="3" fillId="9" borderId="19" xfId="0" applyFont="1" applyFill="1" applyBorder="1" applyAlignment="1">
      <alignment horizontal="center" textRotation="90" wrapText="1"/>
    </xf>
    <xf numFmtId="0" fontId="2" fillId="9" borderId="19" xfId="0" applyFont="1" applyFill="1" applyBorder="1" applyAlignment="1">
      <alignment horizontal="center" vertical="center" textRotation="90"/>
    </xf>
    <xf numFmtId="0" fontId="2" fillId="4" borderId="19" xfId="0" applyFont="1" applyFill="1" applyBorder="1" applyAlignment="1">
      <alignment horizontal="center" textRotation="90" wrapText="1"/>
    </xf>
    <xf numFmtId="0" fontId="2" fillId="4" borderId="19" xfId="0" applyFont="1" applyFill="1" applyBorder="1" applyAlignment="1">
      <alignment horizontal="center" vertical="center" textRotation="90" wrapText="1"/>
    </xf>
    <xf numFmtId="0" fontId="2" fillId="3" borderId="19" xfId="0" applyFont="1" applyFill="1" applyBorder="1" applyAlignment="1">
      <alignment horizontal="center" textRotation="90" wrapText="1"/>
    </xf>
    <xf numFmtId="0" fontId="2" fillId="3" borderId="19" xfId="0" applyFont="1" applyFill="1" applyBorder="1" applyAlignment="1">
      <alignment horizontal="center" vertical="center" textRotation="90" wrapText="1"/>
    </xf>
    <xf numFmtId="0" fontId="3" fillId="10" borderId="19" xfId="0" applyFont="1" applyFill="1" applyBorder="1" applyAlignment="1">
      <alignment horizontal="center" textRotation="90" wrapText="1"/>
    </xf>
    <xf numFmtId="0" fontId="2" fillId="10" borderId="19" xfId="0" applyFont="1" applyFill="1" applyBorder="1" applyAlignment="1">
      <alignment horizontal="center" vertical="center" textRotation="90" wrapText="1"/>
    </xf>
    <xf numFmtId="0" fontId="3" fillId="11" borderId="19" xfId="0" applyFont="1" applyFill="1" applyBorder="1" applyAlignment="1">
      <alignment horizontal="center" textRotation="90" wrapText="1"/>
    </xf>
    <xf numFmtId="0" fontId="6" fillId="11" borderId="19" xfId="0" applyFont="1" applyFill="1" applyBorder="1" applyAlignment="1">
      <alignment horizontal="center" vertical="center" textRotation="90"/>
    </xf>
    <xf numFmtId="0" fontId="2" fillId="6" borderId="19" xfId="0" applyFont="1" applyFill="1" applyBorder="1" applyAlignment="1">
      <alignment horizontal="center" textRotation="90" wrapText="1"/>
    </xf>
    <xf numFmtId="0" fontId="2" fillId="5" borderId="19" xfId="0" applyFont="1" applyFill="1" applyBorder="1" applyAlignment="1">
      <alignment horizontal="center" textRotation="90" wrapText="1"/>
    </xf>
    <xf numFmtId="0" fontId="2" fillId="5" borderId="19" xfId="0" applyFont="1" applyFill="1" applyBorder="1" applyAlignment="1">
      <alignment horizontal="center" vertical="center" textRotation="90" wrapText="1"/>
    </xf>
    <xf numFmtId="0" fontId="3" fillId="12" borderId="19" xfId="0" applyFont="1" applyFill="1" applyBorder="1" applyAlignment="1">
      <alignment horizontal="center" textRotation="90" wrapText="1"/>
    </xf>
    <xf numFmtId="0" fontId="3" fillId="13" borderId="22" xfId="0" applyFont="1" applyFill="1" applyBorder="1" applyAlignment="1">
      <alignment horizontal="center" textRotation="90" wrapText="1"/>
    </xf>
    <xf numFmtId="0" fontId="2" fillId="4" borderId="20" xfId="0" applyFont="1" applyFill="1" applyBorder="1" applyAlignment="1">
      <alignment textRotation="90" wrapText="1"/>
    </xf>
    <xf numFmtId="0" fontId="2" fillId="4" borderId="19" xfId="0" applyFont="1" applyFill="1" applyBorder="1" applyAlignment="1">
      <alignment textRotation="90" wrapText="1"/>
    </xf>
    <xf numFmtId="0" fontId="2" fillId="4" borderId="20" xfId="0" applyFont="1" applyFill="1" applyBorder="1" applyAlignment="1">
      <alignment horizontal="center" vertical="center" textRotation="90" wrapText="1"/>
    </xf>
    <xf numFmtId="0" fontId="2" fillId="4" borderId="19" xfId="0" applyFont="1" applyFill="1" applyBorder="1" applyAlignment="1">
      <alignment horizontal="center" vertical="center" textRotation="90" wrapText="1"/>
    </xf>
    <xf numFmtId="0" fontId="6" fillId="10" borderId="19" xfId="0" applyFont="1" applyFill="1" applyBorder="1" applyAlignment="1">
      <alignment horizontal="center" vertical="center" textRotation="90"/>
    </xf>
    <xf numFmtId="0" fontId="2" fillId="6" borderId="19" xfId="0" applyFont="1" applyFill="1" applyBorder="1" applyAlignment="1">
      <alignment horizontal="center" vertical="center" textRotation="90" wrapText="1"/>
    </xf>
    <xf numFmtId="0" fontId="2" fillId="5" borderId="19" xfId="0" applyFont="1" applyFill="1" applyBorder="1" applyAlignment="1">
      <alignment textRotation="90" wrapText="1"/>
    </xf>
    <xf numFmtId="0" fontId="2" fillId="5" borderId="19" xfId="0" applyFont="1" applyFill="1" applyBorder="1" applyAlignment="1">
      <alignment textRotation="90" wrapText="1"/>
    </xf>
    <xf numFmtId="0" fontId="2" fillId="5" borderId="19" xfId="0" applyFont="1" applyFill="1" applyBorder="1" applyAlignment="1">
      <alignment horizontal="center" vertical="center" textRotation="90" wrapText="1"/>
    </xf>
    <xf numFmtId="0" fontId="7" fillId="36" borderId="15" xfId="0" applyFont="1" applyFill="1" applyBorder="1" applyAlignment="1">
      <alignment horizontal="center" vertical="center" textRotation="90"/>
    </xf>
    <xf numFmtId="0" fontId="3" fillId="34" borderId="19" xfId="0" applyFont="1" applyFill="1" applyBorder="1" applyAlignment="1">
      <alignment horizontal="center" textRotation="90"/>
    </xf>
    <xf numFmtId="0" fontId="6" fillId="0" borderId="0" xfId="0" applyFont="1" applyAlignment="1">
      <alignment horizontal="left"/>
    </xf>
    <xf numFmtId="0" fontId="2" fillId="35" borderId="19" xfId="0" applyFont="1" applyFill="1" applyBorder="1" applyAlignment="1">
      <alignment horizontal="center" textRotation="90" wrapText="1"/>
    </xf>
    <xf numFmtId="0" fontId="2" fillId="11" borderId="19" xfId="0" applyFont="1" applyFill="1" applyBorder="1" applyAlignment="1">
      <alignment horizontal="center" vertical="center" textRotation="90"/>
    </xf>
    <xf numFmtId="0" fontId="2" fillId="12" borderId="19" xfId="0" applyFont="1" applyFill="1" applyBorder="1" applyAlignment="1">
      <alignment horizontal="center" vertical="center" textRotation="90"/>
    </xf>
    <xf numFmtId="0" fontId="2" fillId="13" borderId="22" xfId="0" applyFont="1" applyFill="1" applyBorder="1" applyAlignment="1">
      <alignment horizontal="center" vertical="center" textRotation="90"/>
    </xf>
    <xf numFmtId="0" fontId="3" fillId="10" borderId="19" xfId="0" applyFont="1" applyFill="1" applyBorder="1" applyAlignment="1">
      <alignment horizontal="center" textRotation="90"/>
    </xf>
    <xf numFmtId="0" fontId="3" fillId="11" borderId="19" xfId="0" applyFont="1" applyFill="1" applyBorder="1" applyAlignment="1">
      <alignment horizontal="center" textRotation="90"/>
    </xf>
    <xf numFmtId="0" fontId="0" fillId="0" borderId="19" xfId="0" applyFont="1" applyBorder="1" applyAlignment="1">
      <alignment vertical="center" wrapText="1"/>
    </xf>
    <xf numFmtId="2" fontId="2" fillId="0" borderId="20" xfId="0" applyNumberFormat="1" applyFont="1" applyBorder="1" applyAlignment="1">
      <alignment horizontal="right" vertical="center"/>
    </xf>
    <xf numFmtId="2" fontId="2" fillId="0" borderId="19" xfId="0" applyNumberFormat="1" applyFont="1" applyBorder="1" applyAlignment="1">
      <alignment horizontal="right" vertical="center"/>
    </xf>
    <xf numFmtId="2" fontId="6" fillId="34" borderId="19" xfId="0" applyNumberFormat="1" applyFont="1" applyFill="1" applyBorder="1" applyAlignment="1">
      <alignment horizontal="right" vertical="center"/>
    </xf>
    <xf numFmtId="2" fontId="6" fillId="8" borderId="19" xfId="0" applyNumberFormat="1" applyFont="1" applyFill="1" applyBorder="1" applyAlignment="1">
      <alignment horizontal="right" vertical="center"/>
    </xf>
    <xf numFmtId="2" fontId="3" fillId="0" borderId="19" xfId="0" applyNumberFormat="1" applyFont="1" applyBorder="1" applyAlignment="1">
      <alignment horizontal="right" vertical="center" wrapText="1"/>
    </xf>
    <xf numFmtId="2" fontId="6" fillId="9" borderId="19" xfId="0" applyNumberFormat="1" applyFont="1" applyFill="1" applyBorder="1" applyAlignment="1">
      <alignment horizontal="right" vertical="center"/>
    </xf>
    <xf numFmtId="2" fontId="6" fillId="10" borderId="19" xfId="0" applyNumberFormat="1" applyFont="1" applyFill="1" applyBorder="1" applyAlignment="1">
      <alignment horizontal="right" vertical="center"/>
    </xf>
    <xf numFmtId="2" fontId="6" fillId="11" borderId="19" xfId="0" applyNumberFormat="1" applyFont="1" applyFill="1" applyBorder="1" applyAlignment="1">
      <alignment horizontal="right" vertical="center"/>
    </xf>
    <xf numFmtId="2" fontId="6" fillId="12" borderId="19" xfId="0" applyNumberFormat="1" applyFont="1" applyFill="1" applyBorder="1" applyAlignment="1">
      <alignment horizontal="right" vertical="center"/>
    </xf>
    <xf numFmtId="2" fontId="6" fillId="13" borderId="22" xfId="0" applyNumberFormat="1" applyFont="1" applyFill="1" applyBorder="1" applyAlignment="1">
      <alignment horizontal="right" vertical="center"/>
    </xf>
    <xf numFmtId="2" fontId="8" fillId="33" borderId="15" xfId="0" applyNumberFormat="1" applyFont="1" applyFill="1" applyBorder="1" applyAlignment="1">
      <alignment horizontal="right" vertical="center"/>
    </xf>
    <xf numFmtId="2" fontId="3" fillId="0" borderId="20" xfId="0" applyNumberFormat="1" applyFont="1" applyBorder="1" applyAlignment="1">
      <alignment horizontal="right" vertical="center" wrapText="1"/>
    </xf>
    <xf numFmtId="2" fontId="2" fillId="0" borderId="23" xfId="0" applyNumberFormat="1" applyFont="1" applyBorder="1" applyAlignment="1">
      <alignment horizontal="right" vertical="center"/>
    </xf>
    <xf numFmtId="2" fontId="6" fillId="10" borderId="23" xfId="0" applyNumberFormat="1" applyFont="1" applyFill="1" applyBorder="1" applyAlignment="1">
      <alignment horizontal="right" vertical="center"/>
    </xf>
    <xf numFmtId="2" fontId="3" fillId="0" borderId="19" xfId="0" applyNumberFormat="1" applyFont="1" applyBorder="1" applyAlignment="1">
      <alignment horizontal="right" vertical="center"/>
    </xf>
    <xf numFmtId="2" fontId="7" fillId="36" borderId="15" xfId="0" applyNumberFormat="1" applyFont="1" applyFill="1" applyBorder="1" applyAlignment="1">
      <alignment horizontal="right" vertical="center"/>
    </xf>
    <xf numFmtId="2" fontId="2" fillId="0" borderId="20" xfId="0" applyNumberFormat="1" applyFont="1" applyBorder="1" applyAlignment="1">
      <alignment horizontal="right" vertical="center"/>
    </xf>
    <xf numFmtId="2" fontId="2" fillId="0" borderId="19" xfId="0" applyNumberFormat="1" applyFont="1" applyBorder="1" applyAlignment="1">
      <alignment horizontal="right" vertical="center"/>
    </xf>
    <xf numFmtId="2" fontId="6" fillId="0" borderId="19" xfId="0" applyNumberFormat="1" applyFont="1" applyBorder="1" applyAlignment="1">
      <alignment horizontal="right" vertical="center" wrapText="1"/>
    </xf>
    <xf numFmtId="2" fontId="6" fillId="0" borderId="20" xfId="0" applyNumberFormat="1" applyFont="1" applyBorder="1" applyAlignment="1">
      <alignment horizontal="right" vertical="center" wrapText="1"/>
    </xf>
    <xf numFmtId="2" fontId="2" fillId="0" borderId="23" xfId="0" applyNumberFormat="1" applyFont="1" applyBorder="1" applyAlignment="1">
      <alignment horizontal="right" vertical="center"/>
    </xf>
    <xf numFmtId="2" fontId="6" fillId="0" borderId="19" xfId="0" applyNumberFormat="1" applyFont="1" applyBorder="1" applyAlignment="1">
      <alignment horizontal="right" vertical="center"/>
    </xf>
    <xf numFmtId="2" fontId="6" fillId="0" borderId="24" xfId="0" applyNumberFormat="1" applyFont="1" applyBorder="1" applyAlignment="1">
      <alignment horizontal="right" vertical="center" wrapText="1"/>
    </xf>
    <xf numFmtId="2" fontId="2" fillId="0" borderId="25" xfId="0" applyNumberFormat="1" applyFont="1" applyBorder="1" applyAlignment="1">
      <alignment horizontal="right" vertical="center"/>
    </xf>
    <xf numFmtId="2" fontId="6" fillId="10" borderId="25" xfId="0" applyNumberFormat="1" applyFont="1" applyFill="1" applyBorder="1" applyAlignment="1">
      <alignment horizontal="right" vertical="center"/>
    </xf>
    <xf numFmtId="2" fontId="2" fillId="0" borderId="26" xfId="0" applyNumberFormat="1" applyFont="1" applyBorder="1" applyAlignment="1">
      <alignment horizontal="right" vertical="center"/>
    </xf>
    <xf numFmtId="2" fontId="6" fillId="0" borderId="26" xfId="0" applyNumberFormat="1" applyFont="1" applyBorder="1" applyAlignment="1">
      <alignment horizontal="right" vertical="center"/>
    </xf>
    <xf numFmtId="2" fontId="6" fillId="11" borderId="26" xfId="0" applyNumberFormat="1" applyFont="1" applyFill="1" applyBorder="1" applyAlignment="1">
      <alignment horizontal="right" vertical="center"/>
    </xf>
    <xf numFmtId="2" fontId="7" fillId="36" borderId="27" xfId="0" applyNumberFormat="1" applyFont="1" applyFill="1" applyBorder="1" applyAlignment="1">
      <alignment horizontal="right" vertical="center"/>
    </xf>
    <xf numFmtId="2" fontId="2" fillId="0" borderId="24" xfId="0" applyNumberFormat="1" applyFont="1" applyBorder="1" applyAlignment="1">
      <alignment horizontal="right" vertical="center"/>
    </xf>
    <xf numFmtId="2" fontId="6" fillId="34" borderId="26" xfId="0" applyNumberFormat="1" applyFont="1" applyFill="1" applyBorder="1" applyAlignment="1">
      <alignment horizontal="right" vertical="center"/>
    </xf>
    <xf numFmtId="2" fontId="6" fillId="8" borderId="26" xfId="0" applyNumberFormat="1" applyFont="1" applyFill="1" applyBorder="1" applyAlignment="1">
      <alignment horizontal="right" vertical="center"/>
    </xf>
    <xf numFmtId="2" fontId="6" fillId="0" borderId="26" xfId="0" applyNumberFormat="1" applyFont="1" applyBorder="1" applyAlignment="1">
      <alignment horizontal="right" vertical="center" wrapText="1"/>
    </xf>
    <xf numFmtId="2" fontId="6" fillId="9" borderId="26" xfId="0" applyNumberFormat="1" applyFont="1" applyFill="1" applyBorder="1" applyAlignment="1">
      <alignment horizontal="right" vertical="center"/>
    </xf>
    <xf numFmtId="2" fontId="6" fillId="10" borderId="26" xfId="0" applyNumberFormat="1" applyFont="1" applyFill="1" applyBorder="1" applyAlignment="1">
      <alignment horizontal="right" vertical="center"/>
    </xf>
    <xf numFmtId="2" fontId="6" fillId="12" borderId="26" xfId="0" applyNumberFormat="1" applyFont="1" applyFill="1" applyBorder="1" applyAlignment="1">
      <alignment horizontal="right" vertical="center"/>
    </xf>
    <xf numFmtId="2" fontId="6" fillId="13" borderId="28" xfId="0" applyNumberFormat="1" applyFont="1" applyFill="1" applyBorder="1" applyAlignment="1">
      <alignment horizontal="right" vertical="center"/>
    </xf>
    <xf numFmtId="2" fontId="8" fillId="33" borderId="27" xfId="0" applyNumberFormat="1" applyFont="1" applyFill="1" applyBorder="1" applyAlignment="1">
      <alignment horizontal="right" vertical="center"/>
    </xf>
    <xf numFmtId="2" fontId="10" fillId="37" borderId="29" xfId="0" applyNumberFormat="1" applyFont="1" applyFill="1" applyBorder="1" applyAlignment="1">
      <alignment horizontal="right" vertical="center"/>
    </xf>
    <xf numFmtId="2" fontId="10" fillId="37" borderId="30" xfId="0" applyNumberFormat="1" applyFont="1" applyFill="1" applyBorder="1" applyAlignment="1">
      <alignment horizontal="right" vertical="center"/>
    </xf>
    <xf numFmtId="0" fontId="5" fillId="0" borderId="20" xfId="0" applyFont="1" applyBorder="1" applyAlignment="1">
      <alignment horizontal="center" vertical="center"/>
    </xf>
    <xf numFmtId="0" fontId="1" fillId="0" borderId="19"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horizontal="center" vertical="center"/>
    </xf>
    <xf numFmtId="0" fontId="1"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3" fillId="9" borderId="22" xfId="0" applyFont="1" applyFill="1" applyBorder="1" applyAlignment="1">
      <alignment horizontal="center" wrapText="1"/>
    </xf>
    <xf numFmtId="0" fontId="3" fillId="9" borderId="31" xfId="0" applyFont="1" applyFill="1" applyBorder="1" applyAlignment="1">
      <alignment horizontal="center" wrapText="1"/>
    </xf>
    <xf numFmtId="0" fontId="3" fillId="9" borderId="21" xfId="0" applyFont="1" applyFill="1" applyBorder="1" applyAlignment="1">
      <alignment horizontal="center" wrapText="1"/>
    </xf>
    <xf numFmtId="0" fontId="3" fillId="10" borderId="22" xfId="0" applyFont="1" applyFill="1" applyBorder="1" applyAlignment="1">
      <alignment horizontal="center" wrapText="1"/>
    </xf>
    <xf numFmtId="0" fontId="3" fillId="10" borderId="31" xfId="0" applyFont="1" applyFill="1" applyBorder="1" applyAlignment="1">
      <alignment horizontal="center" wrapText="1"/>
    </xf>
    <xf numFmtId="0" fontId="3" fillId="10" borderId="21" xfId="0" applyFont="1" applyFill="1" applyBorder="1" applyAlignment="1">
      <alignment horizontal="center" wrapText="1"/>
    </xf>
    <xf numFmtId="0" fontId="3" fillId="11" borderId="22" xfId="0" applyFont="1" applyFill="1" applyBorder="1" applyAlignment="1">
      <alignment horizontal="center" wrapText="1"/>
    </xf>
    <xf numFmtId="0" fontId="3" fillId="11" borderId="31" xfId="0" applyFont="1" applyFill="1" applyBorder="1" applyAlignment="1">
      <alignment horizontal="center" wrapText="1"/>
    </xf>
    <xf numFmtId="0" fontId="3" fillId="11" borderId="21" xfId="0" applyFont="1" applyFill="1" applyBorder="1" applyAlignment="1">
      <alignment horizontal="center" wrapText="1"/>
    </xf>
    <xf numFmtId="0" fontId="3" fillId="12" borderId="22" xfId="0" applyFont="1" applyFill="1" applyBorder="1" applyAlignment="1">
      <alignment horizontal="center" wrapText="1"/>
    </xf>
    <xf numFmtId="0" fontId="3" fillId="12" borderId="21" xfId="0" applyFont="1" applyFill="1" applyBorder="1" applyAlignment="1">
      <alignment horizontal="center" wrapText="1"/>
    </xf>
    <xf numFmtId="0" fontId="10" fillId="37" borderId="32" xfId="0" applyFont="1" applyFill="1" applyBorder="1" applyAlignment="1">
      <alignment horizontal="center" vertical="center" textRotation="90" wrapText="1"/>
    </xf>
    <xf numFmtId="0" fontId="10" fillId="37" borderId="29" xfId="0" applyFont="1" applyFill="1" applyBorder="1" applyAlignment="1">
      <alignment horizontal="center" vertical="center" textRotation="90" wrapText="1"/>
    </xf>
    <xf numFmtId="0" fontId="3" fillId="13" borderId="22" xfId="0" applyFont="1" applyFill="1" applyBorder="1" applyAlignment="1">
      <alignment horizontal="center"/>
    </xf>
    <xf numFmtId="0" fontId="3" fillId="13" borderId="31" xfId="0" applyFont="1" applyFill="1" applyBorder="1" applyAlignment="1">
      <alignment horizontal="center"/>
    </xf>
    <xf numFmtId="0" fontId="3" fillId="10" borderId="33" xfId="0" applyFont="1" applyFill="1" applyBorder="1" applyAlignment="1">
      <alignment horizontal="center"/>
    </xf>
    <xf numFmtId="0" fontId="3" fillId="10" borderId="31" xfId="0" applyFont="1" applyFill="1" applyBorder="1" applyAlignment="1">
      <alignment horizontal="center"/>
    </xf>
    <xf numFmtId="0" fontId="3" fillId="10" borderId="21" xfId="0" applyFont="1" applyFill="1" applyBorder="1" applyAlignment="1">
      <alignment horizontal="center"/>
    </xf>
    <xf numFmtId="0" fontId="8" fillId="33" borderId="34" xfId="0" applyFont="1" applyFill="1" applyBorder="1" applyAlignment="1">
      <alignment horizontal="right" vertical="center" textRotation="90" wrapText="1"/>
    </xf>
    <xf numFmtId="0" fontId="8" fillId="33" borderId="35" xfId="0" applyFont="1" applyFill="1" applyBorder="1" applyAlignment="1">
      <alignment horizontal="right" vertical="center" textRotation="90" wrapText="1"/>
    </xf>
    <xf numFmtId="0" fontId="11" fillId="36" borderId="11" xfId="0" applyFont="1" applyFill="1" applyBorder="1" applyAlignment="1">
      <alignment horizontal="center" vertical="center"/>
    </xf>
    <xf numFmtId="0" fontId="11" fillId="36" borderId="12" xfId="0" applyFont="1" applyFill="1" applyBorder="1" applyAlignment="1">
      <alignment horizontal="center" vertical="center"/>
    </xf>
    <xf numFmtId="0" fontId="11" fillId="36" borderId="13" xfId="0" applyFont="1" applyFill="1" applyBorder="1" applyAlignment="1">
      <alignment horizontal="center" vertical="center"/>
    </xf>
    <xf numFmtId="0" fontId="3" fillId="11" borderId="22" xfId="0" applyFont="1" applyFill="1" applyBorder="1" applyAlignment="1">
      <alignment horizontal="center"/>
    </xf>
    <xf numFmtId="0" fontId="3" fillId="11" borderId="31" xfId="0" applyFont="1" applyFill="1" applyBorder="1" applyAlignment="1">
      <alignment horizontal="center"/>
    </xf>
    <xf numFmtId="0" fontId="3" fillId="11" borderId="21" xfId="0" applyFont="1" applyFill="1" applyBorder="1" applyAlignment="1">
      <alignment horizont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8" fillId="36" borderId="34" xfId="0" applyFont="1" applyFill="1" applyBorder="1" applyAlignment="1">
      <alignment horizontal="center" vertical="center" textRotation="90" wrapText="1"/>
    </xf>
    <xf numFmtId="0" fontId="8" fillId="36" borderId="35" xfId="0" applyFont="1" applyFill="1" applyBorder="1" applyAlignment="1">
      <alignment horizontal="center" vertical="center" textRotation="90" wrapText="1"/>
    </xf>
    <xf numFmtId="0" fontId="3" fillId="34" borderId="33" xfId="0" applyFont="1" applyFill="1" applyBorder="1" applyAlignment="1">
      <alignment horizontal="center" wrapText="1"/>
    </xf>
    <xf numFmtId="0" fontId="3" fillId="34" borderId="31" xfId="0" applyFont="1" applyFill="1" applyBorder="1" applyAlignment="1">
      <alignment horizontal="center" wrapText="1"/>
    </xf>
    <xf numFmtId="0" fontId="3" fillId="34" borderId="21" xfId="0" applyFont="1" applyFill="1" applyBorder="1" applyAlignment="1">
      <alignment horizontal="center" wrapText="1"/>
    </xf>
    <xf numFmtId="0" fontId="3" fillId="8" borderId="22" xfId="0" applyFont="1" applyFill="1" applyBorder="1" applyAlignment="1">
      <alignment horizontal="center" wrapText="1"/>
    </xf>
    <xf numFmtId="0" fontId="3" fillId="8" borderId="31" xfId="0" applyFont="1" applyFill="1" applyBorder="1" applyAlignment="1">
      <alignment horizontal="center" wrapText="1"/>
    </xf>
    <xf numFmtId="0" fontId="3" fillId="8" borderId="21" xfId="0" applyFont="1" applyFill="1" applyBorder="1" applyAlignment="1">
      <alignment horizont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9525</xdr:colOff>
      <xdr:row>11</xdr:row>
      <xdr:rowOff>0</xdr:rowOff>
    </xdr:to>
    <xdr:pic>
      <xdr:nvPicPr>
        <xdr:cNvPr id="1" name="ctl00_ContentData_gridResults_IADD" descr="|"/>
        <xdr:cNvPicPr preferRelativeResize="1">
          <a:picLocks noChangeAspect="1"/>
        </xdr:cNvPicPr>
      </xdr:nvPicPr>
      <xdr:blipFill>
        <a:blip r:embed="rId1"/>
        <a:stretch>
          <a:fillRect/>
        </a:stretch>
      </xdr:blipFill>
      <xdr:spPr>
        <a:xfrm>
          <a:off x="609600" y="8905875"/>
          <a:ext cx="9525" cy="0"/>
        </a:xfrm>
        <a:prstGeom prst="rect">
          <a:avLst/>
        </a:prstGeom>
        <a:noFill/>
        <a:ln w="9525" cmpd="sng">
          <a:noFill/>
        </a:ln>
      </xdr:spPr>
    </xdr:pic>
    <xdr:clientData/>
  </xdr:twoCellAnchor>
  <xdr:twoCellAnchor editAs="oneCell">
    <xdr:from>
      <xdr:col>1</xdr:col>
      <xdr:colOff>19050</xdr:colOff>
      <xdr:row>11</xdr:row>
      <xdr:rowOff>0</xdr:rowOff>
    </xdr:from>
    <xdr:to>
      <xdr:col>1</xdr:col>
      <xdr:colOff>28575</xdr:colOff>
      <xdr:row>11</xdr:row>
      <xdr:rowOff>0</xdr:rowOff>
    </xdr:to>
    <xdr:pic>
      <xdr:nvPicPr>
        <xdr:cNvPr id="2" name="ctl00_ContentData_gridResults_IADU" descr="|"/>
        <xdr:cNvPicPr preferRelativeResize="1">
          <a:picLocks noChangeAspect="1"/>
        </xdr:cNvPicPr>
      </xdr:nvPicPr>
      <xdr:blipFill>
        <a:blip r:embed="rId1"/>
        <a:stretch>
          <a:fillRect/>
        </a:stretch>
      </xdr:blipFill>
      <xdr:spPr>
        <a:xfrm>
          <a:off x="628650" y="8905875"/>
          <a:ext cx="9525" cy="0"/>
        </a:xfrm>
        <a:prstGeom prst="rect">
          <a:avLst/>
        </a:prstGeom>
        <a:noFill/>
        <a:ln w="9525" cmpd="sng">
          <a:noFill/>
        </a:ln>
      </xdr:spPr>
    </xdr:pic>
    <xdr:clientData/>
  </xdr:twoCellAnchor>
  <xdr:twoCellAnchor editAs="oneCell">
    <xdr:from>
      <xdr:col>1</xdr:col>
      <xdr:colOff>38100</xdr:colOff>
      <xdr:row>11</xdr:row>
      <xdr:rowOff>0</xdr:rowOff>
    </xdr:from>
    <xdr:to>
      <xdr:col>1</xdr:col>
      <xdr:colOff>47625</xdr:colOff>
      <xdr:row>11</xdr:row>
      <xdr:rowOff>0</xdr:rowOff>
    </xdr:to>
    <xdr:pic>
      <xdr:nvPicPr>
        <xdr:cNvPr id="3" name="ctl00_ContentData_gridResults_IDHF" descr="Μη εμφάνιση"/>
        <xdr:cNvPicPr preferRelativeResize="1">
          <a:picLocks noChangeAspect="1"/>
        </xdr:cNvPicPr>
      </xdr:nvPicPr>
      <xdr:blipFill>
        <a:blip r:embed="rId1"/>
        <a:stretch>
          <a:fillRect/>
        </a:stretch>
      </xdr:blipFill>
      <xdr:spPr>
        <a:xfrm>
          <a:off x="647700" y="8905875"/>
          <a:ext cx="9525" cy="0"/>
        </a:xfrm>
        <a:prstGeom prst="rect">
          <a:avLst/>
        </a:prstGeom>
        <a:noFill/>
        <a:ln w="9525" cmpd="sng">
          <a:noFill/>
        </a:ln>
      </xdr:spPr>
    </xdr:pic>
    <xdr:clientData/>
  </xdr:twoCellAnchor>
  <xdr:twoCellAnchor editAs="oneCell">
    <xdr:from>
      <xdr:col>1</xdr:col>
      <xdr:colOff>0</xdr:colOff>
      <xdr:row>38</xdr:row>
      <xdr:rowOff>0</xdr:rowOff>
    </xdr:from>
    <xdr:to>
      <xdr:col>1</xdr:col>
      <xdr:colOff>9525</xdr:colOff>
      <xdr:row>38</xdr:row>
      <xdr:rowOff>0</xdr:rowOff>
    </xdr:to>
    <xdr:pic>
      <xdr:nvPicPr>
        <xdr:cNvPr id="4" name="ctl00_ContentData_gridResults_IADD" descr="|"/>
        <xdr:cNvPicPr preferRelativeResize="1">
          <a:picLocks noChangeAspect="1"/>
        </xdr:cNvPicPr>
      </xdr:nvPicPr>
      <xdr:blipFill>
        <a:blip r:embed="rId1"/>
        <a:stretch>
          <a:fillRect/>
        </a:stretch>
      </xdr:blipFill>
      <xdr:spPr>
        <a:xfrm>
          <a:off x="609600" y="19450050"/>
          <a:ext cx="9525" cy="0"/>
        </a:xfrm>
        <a:prstGeom prst="rect">
          <a:avLst/>
        </a:prstGeom>
        <a:noFill/>
        <a:ln w="9525" cmpd="sng">
          <a:noFill/>
        </a:ln>
      </xdr:spPr>
    </xdr:pic>
    <xdr:clientData/>
  </xdr:twoCellAnchor>
  <xdr:twoCellAnchor editAs="oneCell">
    <xdr:from>
      <xdr:col>1</xdr:col>
      <xdr:colOff>19050</xdr:colOff>
      <xdr:row>38</xdr:row>
      <xdr:rowOff>0</xdr:rowOff>
    </xdr:from>
    <xdr:to>
      <xdr:col>1</xdr:col>
      <xdr:colOff>28575</xdr:colOff>
      <xdr:row>38</xdr:row>
      <xdr:rowOff>0</xdr:rowOff>
    </xdr:to>
    <xdr:pic>
      <xdr:nvPicPr>
        <xdr:cNvPr id="5" name="ctl00_ContentData_gridResults_IADU" descr="|"/>
        <xdr:cNvPicPr preferRelativeResize="1">
          <a:picLocks noChangeAspect="1"/>
        </xdr:cNvPicPr>
      </xdr:nvPicPr>
      <xdr:blipFill>
        <a:blip r:embed="rId1"/>
        <a:stretch>
          <a:fillRect/>
        </a:stretch>
      </xdr:blipFill>
      <xdr:spPr>
        <a:xfrm>
          <a:off x="628650" y="19450050"/>
          <a:ext cx="9525" cy="0"/>
        </a:xfrm>
        <a:prstGeom prst="rect">
          <a:avLst/>
        </a:prstGeom>
        <a:noFill/>
        <a:ln w="9525" cmpd="sng">
          <a:noFill/>
        </a:ln>
      </xdr:spPr>
    </xdr:pic>
    <xdr:clientData/>
  </xdr:twoCellAnchor>
  <xdr:twoCellAnchor editAs="oneCell">
    <xdr:from>
      <xdr:col>1</xdr:col>
      <xdr:colOff>38100</xdr:colOff>
      <xdr:row>38</xdr:row>
      <xdr:rowOff>0</xdr:rowOff>
    </xdr:from>
    <xdr:to>
      <xdr:col>1</xdr:col>
      <xdr:colOff>47625</xdr:colOff>
      <xdr:row>38</xdr:row>
      <xdr:rowOff>0</xdr:rowOff>
    </xdr:to>
    <xdr:pic>
      <xdr:nvPicPr>
        <xdr:cNvPr id="6" name="ctl00_ContentData_gridResults_IDHF" descr="Μη εμφάνιση"/>
        <xdr:cNvPicPr preferRelativeResize="1">
          <a:picLocks noChangeAspect="1"/>
        </xdr:cNvPicPr>
      </xdr:nvPicPr>
      <xdr:blipFill>
        <a:blip r:embed="rId1"/>
        <a:stretch>
          <a:fillRect/>
        </a:stretch>
      </xdr:blipFill>
      <xdr:spPr>
        <a:xfrm>
          <a:off x="647700" y="19450050"/>
          <a:ext cx="9525" cy="0"/>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0</xdr:rowOff>
    </xdr:to>
    <xdr:pic>
      <xdr:nvPicPr>
        <xdr:cNvPr id="7" name="ctl00_ContentData_gridResults_IADD" descr="|"/>
        <xdr:cNvPicPr preferRelativeResize="1">
          <a:picLocks noChangeAspect="1"/>
        </xdr:cNvPicPr>
      </xdr:nvPicPr>
      <xdr:blipFill>
        <a:blip r:embed="rId1"/>
        <a:stretch>
          <a:fillRect/>
        </a:stretch>
      </xdr:blipFill>
      <xdr:spPr>
        <a:xfrm>
          <a:off x="609600" y="20231100"/>
          <a:ext cx="9525" cy="0"/>
        </a:xfrm>
        <a:prstGeom prst="rect">
          <a:avLst/>
        </a:prstGeom>
        <a:noFill/>
        <a:ln w="9525" cmpd="sng">
          <a:noFill/>
        </a:ln>
      </xdr:spPr>
    </xdr:pic>
    <xdr:clientData/>
  </xdr:twoCellAnchor>
  <xdr:twoCellAnchor editAs="oneCell">
    <xdr:from>
      <xdr:col>1</xdr:col>
      <xdr:colOff>19050</xdr:colOff>
      <xdr:row>40</xdr:row>
      <xdr:rowOff>0</xdr:rowOff>
    </xdr:from>
    <xdr:to>
      <xdr:col>1</xdr:col>
      <xdr:colOff>28575</xdr:colOff>
      <xdr:row>40</xdr:row>
      <xdr:rowOff>0</xdr:rowOff>
    </xdr:to>
    <xdr:pic>
      <xdr:nvPicPr>
        <xdr:cNvPr id="8" name="ctl00_ContentData_gridResults_IADU" descr="|"/>
        <xdr:cNvPicPr preferRelativeResize="1">
          <a:picLocks noChangeAspect="1"/>
        </xdr:cNvPicPr>
      </xdr:nvPicPr>
      <xdr:blipFill>
        <a:blip r:embed="rId1"/>
        <a:stretch>
          <a:fillRect/>
        </a:stretch>
      </xdr:blipFill>
      <xdr:spPr>
        <a:xfrm>
          <a:off x="628650" y="20231100"/>
          <a:ext cx="9525" cy="0"/>
        </a:xfrm>
        <a:prstGeom prst="rect">
          <a:avLst/>
        </a:prstGeom>
        <a:noFill/>
        <a:ln w="9525" cmpd="sng">
          <a:noFill/>
        </a:ln>
      </xdr:spPr>
    </xdr:pic>
    <xdr:clientData/>
  </xdr:twoCellAnchor>
  <xdr:twoCellAnchor editAs="oneCell">
    <xdr:from>
      <xdr:col>1</xdr:col>
      <xdr:colOff>38100</xdr:colOff>
      <xdr:row>40</xdr:row>
      <xdr:rowOff>0</xdr:rowOff>
    </xdr:from>
    <xdr:to>
      <xdr:col>1</xdr:col>
      <xdr:colOff>47625</xdr:colOff>
      <xdr:row>40</xdr:row>
      <xdr:rowOff>0</xdr:rowOff>
    </xdr:to>
    <xdr:pic>
      <xdr:nvPicPr>
        <xdr:cNvPr id="9" name="ctl00_ContentData_gridResults_IDHF" descr="Μη εμφάνιση"/>
        <xdr:cNvPicPr preferRelativeResize="1">
          <a:picLocks noChangeAspect="1"/>
        </xdr:cNvPicPr>
      </xdr:nvPicPr>
      <xdr:blipFill>
        <a:blip r:embed="rId1"/>
        <a:stretch>
          <a:fillRect/>
        </a:stretch>
      </xdr:blipFill>
      <xdr:spPr>
        <a:xfrm>
          <a:off x="647700" y="20231100"/>
          <a:ext cx="9525" cy="0"/>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0</xdr:rowOff>
    </xdr:to>
    <xdr:pic>
      <xdr:nvPicPr>
        <xdr:cNvPr id="10" name="ctl00_ContentData_gridResults_IADD" descr="|"/>
        <xdr:cNvPicPr preferRelativeResize="1">
          <a:picLocks noChangeAspect="1"/>
        </xdr:cNvPicPr>
      </xdr:nvPicPr>
      <xdr:blipFill>
        <a:blip r:embed="rId1"/>
        <a:stretch>
          <a:fillRect/>
        </a:stretch>
      </xdr:blipFill>
      <xdr:spPr>
        <a:xfrm>
          <a:off x="609600" y="12811125"/>
          <a:ext cx="9525" cy="0"/>
        </a:xfrm>
        <a:prstGeom prst="rect">
          <a:avLst/>
        </a:prstGeom>
        <a:noFill/>
        <a:ln w="9525" cmpd="sng">
          <a:noFill/>
        </a:ln>
      </xdr:spPr>
    </xdr:pic>
    <xdr:clientData/>
  </xdr:twoCellAnchor>
  <xdr:twoCellAnchor editAs="oneCell">
    <xdr:from>
      <xdr:col>1</xdr:col>
      <xdr:colOff>19050</xdr:colOff>
      <xdr:row>21</xdr:row>
      <xdr:rowOff>0</xdr:rowOff>
    </xdr:from>
    <xdr:to>
      <xdr:col>1</xdr:col>
      <xdr:colOff>28575</xdr:colOff>
      <xdr:row>21</xdr:row>
      <xdr:rowOff>0</xdr:rowOff>
    </xdr:to>
    <xdr:pic>
      <xdr:nvPicPr>
        <xdr:cNvPr id="11" name="ctl00_ContentData_gridResults_IADU" descr="|"/>
        <xdr:cNvPicPr preferRelativeResize="1">
          <a:picLocks noChangeAspect="1"/>
        </xdr:cNvPicPr>
      </xdr:nvPicPr>
      <xdr:blipFill>
        <a:blip r:embed="rId1"/>
        <a:stretch>
          <a:fillRect/>
        </a:stretch>
      </xdr:blipFill>
      <xdr:spPr>
        <a:xfrm>
          <a:off x="628650" y="12811125"/>
          <a:ext cx="9525" cy="0"/>
        </a:xfrm>
        <a:prstGeom prst="rect">
          <a:avLst/>
        </a:prstGeom>
        <a:noFill/>
        <a:ln w="9525" cmpd="sng">
          <a:noFill/>
        </a:ln>
      </xdr:spPr>
    </xdr:pic>
    <xdr:clientData/>
  </xdr:twoCellAnchor>
  <xdr:twoCellAnchor editAs="oneCell">
    <xdr:from>
      <xdr:col>1</xdr:col>
      <xdr:colOff>38100</xdr:colOff>
      <xdr:row>21</xdr:row>
      <xdr:rowOff>0</xdr:rowOff>
    </xdr:from>
    <xdr:to>
      <xdr:col>1</xdr:col>
      <xdr:colOff>47625</xdr:colOff>
      <xdr:row>21</xdr:row>
      <xdr:rowOff>0</xdr:rowOff>
    </xdr:to>
    <xdr:pic>
      <xdr:nvPicPr>
        <xdr:cNvPr id="12" name="ctl00_ContentData_gridResults_IDHF" descr="Μη εμφάνιση"/>
        <xdr:cNvPicPr preferRelativeResize="1">
          <a:picLocks noChangeAspect="1"/>
        </xdr:cNvPicPr>
      </xdr:nvPicPr>
      <xdr:blipFill>
        <a:blip r:embed="rId1"/>
        <a:stretch>
          <a:fillRect/>
        </a:stretch>
      </xdr:blipFill>
      <xdr:spPr>
        <a:xfrm>
          <a:off x="647700" y="12811125"/>
          <a:ext cx="9525" cy="0"/>
        </a:xfrm>
        <a:prstGeom prst="rect">
          <a:avLst/>
        </a:prstGeom>
        <a:noFill/>
        <a:ln w="9525" cmpd="sng">
          <a:noFill/>
        </a:ln>
      </xdr:spPr>
    </xdr:pic>
    <xdr:clientData/>
  </xdr:twoCellAnchor>
  <xdr:twoCellAnchor editAs="oneCell">
    <xdr:from>
      <xdr:col>1</xdr:col>
      <xdr:colOff>0</xdr:colOff>
      <xdr:row>54</xdr:row>
      <xdr:rowOff>0</xdr:rowOff>
    </xdr:from>
    <xdr:to>
      <xdr:col>1</xdr:col>
      <xdr:colOff>9525</xdr:colOff>
      <xdr:row>54</xdr:row>
      <xdr:rowOff>0</xdr:rowOff>
    </xdr:to>
    <xdr:pic>
      <xdr:nvPicPr>
        <xdr:cNvPr id="13" name="ctl00_ContentData_gridResults_IADD" descr="|"/>
        <xdr:cNvPicPr preferRelativeResize="1">
          <a:picLocks noChangeAspect="1"/>
        </xdr:cNvPicPr>
      </xdr:nvPicPr>
      <xdr:blipFill>
        <a:blip r:embed="rId1"/>
        <a:stretch>
          <a:fillRect/>
        </a:stretch>
      </xdr:blipFill>
      <xdr:spPr>
        <a:xfrm>
          <a:off x="609600" y="25698450"/>
          <a:ext cx="9525" cy="0"/>
        </a:xfrm>
        <a:prstGeom prst="rect">
          <a:avLst/>
        </a:prstGeom>
        <a:noFill/>
        <a:ln w="9525" cmpd="sng">
          <a:noFill/>
        </a:ln>
      </xdr:spPr>
    </xdr:pic>
    <xdr:clientData/>
  </xdr:twoCellAnchor>
  <xdr:twoCellAnchor editAs="oneCell">
    <xdr:from>
      <xdr:col>1</xdr:col>
      <xdr:colOff>19050</xdr:colOff>
      <xdr:row>54</xdr:row>
      <xdr:rowOff>0</xdr:rowOff>
    </xdr:from>
    <xdr:to>
      <xdr:col>1</xdr:col>
      <xdr:colOff>28575</xdr:colOff>
      <xdr:row>54</xdr:row>
      <xdr:rowOff>0</xdr:rowOff>
    </xdr:to>
    <xdr:pic>
      <xdr:nvPicPr>
        <xdr:cNvPr id="14" name="ctl00_ContentData_gridResults_IADU" descr="|"/>
        <xdr:cNvPicPr preferRelativeResize="1">
          <a:picLocks noChangeAspect="1"/>
        </xdr:cNvPicPr>
      </xdr:nvPicPr>
      <xdr:blipFill>
        <a:blip r:embed="rId1"/>
        <a:stretch>
          <a:fillRect/>
        </a:stretch>
      </xdr:blipFill>
      <xdr:spPr>
        <a:xfrm>
          <a:off x="628650" y="25698450"/>
          <a:ext cx="9525" cy="0"/>
        </a:xfrm>
        <a:prstGeom prst="rect">
          <a:avLst/>
        </a:prstGeom>
        <a:noFill/>
        <a:ln w="9525" cmpd="sng">
          <a:noFill/>
        </a:ln>
      </xdr:spPr>
    </xdr:pic>
    <xdr:clientData/>
  </xdr:twoCellAnchor>
  <xdr:twoCellAnchor editAs="oneCell">
    <xdr:from>
      <xdr:col>1</xdr:col>
      <xdr:colOff>38100</xdr:colOff>
      <xdr:row>54</xdr:row>
      <xdr:rowOff>0</xdr:rowOff>
    </xdr:from>
    <xdr:to>
      <xdr:col>1</xdr:col>
      <xdr:colOff>47625</xdr:colOff>
      <xdr:row>54</xdr:row>
      <xdr:rowOff>0</xdr:rowOff>
    </xdr:to>
    <xdr:pic>
      <xdr:nvPicPr>
        <xdr:cNvPr id="15" name="ctl00_ContentData_gridResults_IDHF" descr="Μη εμφάνιση"/>
        <xdr:cNvPicPr preferRelativeResize="1">
          <a:picLocks noChangeAspect="1"/>
        </xdr:cNvPicPr>
      </xdr:nvPicPr>
      <xdr:blipFill>
        <a:blip r:embed="rId1"/>
        <a:stretch>
          <a:fillRect/>
        </a:stretch>
      </xdr:blipFill>
      <xdr:spPr>
        <a:xfrm>
          <a:off x="647700" y="25698450"/>
          <a:ext cx="9525" cy="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0</xdr:rowOff>
    </xdr:to>
    <xdr:pic>
      <xdr:nvPicPr>
        <xdr:cNvPr id="16" name="ctl00_ContentData_gridResults_IADD" descr="|"/>
        <xdr:cNvPicPr preferRelativeResize="1">
          <a:picLocks noChangeAspect="1"/>
        </xdr:cNvPicPr>
      </xdr:nvPicPr>
      <xdr:blipFill>
        <a:blip r:embed="rId1"/>
        <a:stretch>
          <a:fillRect/>
        </a:stretch>
      </xdr:blipFill>
      <xdr:spPr>
        <a:xfrm>
          <a:off x="609600" y="8515350"/>
          <a:ext cx="9525" cy="0"/>
        </a:xfrm>
        <a:prstGeom prst="rect">
          <a:avLst/>
        </a:prstGeom>
        <a:noFill/>
        <a:ln w="9525" cmpd="sng">
          <a:noFill/>
        </a:ln>
      </xdr:spPr>
    </xdr:pic>
    <xdr:clientData/>
  </xdr:twoCellAnchor>
  <xdr:twoCellAnchor editAs="oneCell">
    <xdr:from>
      <xdr:col>1</xdr:col>
      <xdr:colOff>19050</xdr:colOff>
      <xdr:row>10</xdr:row>
      <xdr:rowOff>0</xdr:rowOff>
    </xdr:from>
    <xdr:to>
      <xdr:col>1</xdr:col>
      <xdr:colOff>28575</xdr:colOff>
      <xdr:row>10</xdr:row>
      <xdr:rowOff>0</xdr:rowOff>
    </xdr:to>
    <xdr:pic>
      <xdr:nvPicPr>
        <xdr:cNvPr id="17" name="ctl00_ContentData_gridResults_IADU" descr="|"/>
        <xdr:cNvPicPr preferRelativeResize="1">
          <a:picLocks noChangeAspect="1"/>
        </xdr:cNvPicPr>
      </xdr:nvPicPr>
      <xdr:blipFill>
        <a:blip r:embed="rId1"/>
        <a:stretch>
          <a:fillRect/>
        </a:stretch>
      </xdr:blipFill>
      <xdr:spPr>
        <a:xfrm>
          <a:off x="628650" y="8515350"/>
          <a:ext cx="9525" cy="0"/>
        </a:xfrm>
        <a:prstGeom prst="rect">
          <a:avLst/>
        </a:prstGeom>
        <a:noFill/>
        <a:ln w="9525" cmpd="sng">
          <a:noFill/>
        </a:ln>
      </xdr:spPr>
    </xdr:pic>
    <xdr:clientData/>
  </xdr:twoCellAnchor>
  <xdr:twoCellAnchor editAs="oneCell">
    <xdr:from>
      <xdr:col>1</xdr:col>
      <xdr:colOff>38100</xdr:colOff>
      <xdr:row>10</xdr:row>
      <xdr:rowOff>0</xdr:rowOff>
    </xdr:from>
    <xdr:to>
      <xdr:col>1</xdr:col>
      <xdr:colOff>47625</xdr:colOff>
      <xdr:row>10</xdr:row>
      <xdr:rowOff>0</xdr:rowOff>
    </xdr:to>
    <xdr:pic>
      <xdr:nvPicPr>
        <xdr:cNvPr id="18" name="ctl00_ContentData_gridResults_IDHF" descr="Μη εμφάνιση"/>
        <xdr:cNvPicPr preferRelativeResize="1">
          <a:picLocks noChangeAspect="1"/>
        </xdr:cNvPicPr>
      </xdr:nvPicPr>
      <xdr:blipFill>
        <a:blip r:embed="rId1"/>
        <a:stretch>
          <a:fillRect/>
        </a:stretch>
      </xdr:blipFill>
      <xdr:spPr>
        <a:xfrm>
          <a:off x="647700" y="8515350"/>
          <a:ext cx="9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5"/>
  <sheetViews>
    <sheetView tabSelected="1" zoomScale="75" zoomScaleNormal="75" zoomScalePageLayoutView="0" workbookViewId="0" topLeftCell="L1">
      <selection activeCell="W5" sqref="W5"/>
    </sheetView>
  </sheetViews>
  <sheetFormatPr defaultColWidth="9.140625" defaultRowHeight="12.75"/>
  <cols>
    <col min="1" max="2" width="9.140625" style="1" customWidth="1"/>
    <col min="3" max="3" width="18.7109375" style="1" bestFit="1" customWidth="1"/>
    <col min="4" max="4" width="17.57421875" style="1" bestFit="1" customWidth="1"/>
    <col min="5" max="5" width="40.8515625" style="1" customWidth="1"/>
    <col min="6" max="6" width="38.140625" style="1" customWidth="1"/>
    <col min="7" max="9" width="5.7109375" style="1" customWidth="1"/>
    <col min="10" max="10" width="8.140625" style="1" customWidth="1"/>
    <col min="11" max="13" width="6.28125" style="1" customWidth="1"/>
    <col min="14" max="14" width="5.7109375" style="2" customWidth="1"/>
    <col min="15" max="16" width="6.00390625" style="1" customWidth="1"/>
    <col min="17" max="17" width="6.00390625" style="2" customWidth="1"/>
    <col min="18" max="23" width="5.7109375" style="1" customWidth="1"/>
    <col min="24" max="24" width="7.7109375" style="2" customWidth="1"/>
    <col min="25" max="25" width="5.7109375" style="1" customWidth="1"/>
    <col min="26" max="27" width="15.421875" style="1" customWidth="1"/>
    <col min="28" max="28" width="7.421875" style="2" customWidth="1"/>
    <col min="29" max="29" width="9.8515625" style="1" customWidth="1"/>
    <col min="30" max="30" width="12.8515625" style="1" customWidth="1"/>
    <col min="31" max="31" width="7.7109375" style="2" customWidth="1"/>
    <col min="32" max="32" width="12.7109375" style="1" customWidth="1"/>
    <col min="33" max="33" width="7.140625" style="2" customWidth="1"/>
    <col min="34" max="34" width="15.421875" style="1" customWidth="1"/>
    <col min="35" max="35" width="13.00390625" style="1" customWidth="1"/>
    <col min="36" max="37" width="20.28125" style="1" customWidth="1"/>
    <col min="38" max="38" width="13.00390625" style="1" customWidth="1"/>
    <col min="39" max="39" width="7.140625" style="2" customWidth="1"/>
    <col min="40" max="40" width="11.7109375" style="13" customWidth="1"/>
    <col min="41" max="41" width="10.57421875" style="1" customWidth="1"/>
    <col min="42" max="42" width="22.7109375" style="1" customWidth="1"/>
    <col min="43" max="43" width="13.00390625" style="1" customWidth="1"/>
    <col min="44" max="44" width="15.421875" style="1" customWidth="1"/>
    <col min="45" max="45" width="7.140625" style="2" customWidth="1"/>
    <col min="46" max="46" width="10.57421875" style="1" customWidth="1"/>
    <col min="47" max="47" width="9.8515625" style="1" customWidth="1"/>
    <col min="48" max="48" width="30.00390625" style="1" customWidth="1"/>
    <col min="49" max="49" width="8.00390625" style="2" customWidth="1"/>
    <col min="50" max="50" width="11.57421875" style="4" customWidth="1"/>
    <col min="51" max="51" width="18.57421875" style="14" customWidth="1"/>
    <col min="52" max="16384" width="9.140625" style="1" customWidth="1"/>
  </cols>
  <sheetData>
    <row r="1" ht="29.25" thickBot="1">
      <c r="D1" s="62" t="s">
        <v>210</v>
      </c>
    </row>
    <row r="2" spans="1:51" s="3" customFormat="1" ht="48.75" customHeight="1">
      <c r="A2" s="7"/>
      <c r="B2" s="8"/>
      <c r="C2" s="8"/>
      <c r="D2" s="8"/>
      <c r="E2" s="8"/>
      <c r="F2" s="9"/>
      <c r="G2" s="143" t="s">
        <v>86</v>
      </c>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5"/>
      <c r="AO2" s="137" t="s">
        <v>87</v>
      </c>
      <c r="AP2" s="138"/>
      <c r="AQ2" s="138"/>
      <c r="AR2" s="138"/>
      <c r="AS2" s="138"/>
      <c r="AT2" s="138"/>
      <c r="AU2" s="138"/>
      <c r="AV2" s="138"/>
      <c r="AW2" s="138"/>
      <c r="AX2" s="139"/>
      <c r="AY2" s="128" t="s">
        <v>90</v>
      </c>
    </row>
    <row r="3" spans="1:51" s="2" customFormat="1" ht="56.25" customHeight="1">
      <c r="A3" s="10"/>
      <c r="B3" s="6"/>
      <c r="C3" s="6"/>
      <c r="D3" s="6"/>
      <c r="E3" s="6"/>
      <c r="F3" s="5"/>
      <c r="G3" s="148" t="s">
        <v>3</v>
      </c>
      <c r="H3" s="149"/>
      <c r="I3" s="149"/>
      <c r="J3" s="149"/>
      <c r="K3" s="149"/>
      <c r="L3" s="149"/>
      <c r="M3" s="149"/>
      <c r="N3" s="150"/>
      <c r="O3" s="151" t="s">
        <v>12</v>
      </c>
      <c r="P3" s="152"/>
      <c r="Q3" s="153"/>
      <c r="R3" s="117" t="s">
        <v>18</v>
      </c>
      <c r="S3" s="118"/>
      <c r="T3" s="118"/>
      <c r="U3" s="118"/>
      <c r="V3" s="118"/>
      <c r="W3" s="118"/>
      <c r="X3" s="119"/>
      <c r="Y3" s="120" t="s">
        <v>31</v>
      </c>
      <c r="Z3" s="121"/>
      <c r="AA3" s="121"/>
      <c r="AB3" s="122"/>
      <c r="AC3" s="123" t="s">
        <v>34</v>
      </c>
      <c r="AD3" s="124"/>
      <c r="AE3" s="125"/>
      <c r="AF3" s="126" t="s">
        <v>39</v>
      </c>
      <c r="AG3" s="127"/>
      <c r="AH3" s="130" t="s">
        <v>43</v>
      </c>
      <c r="AI3" s="131"/>
      <c r="AJ3" s="131"/>
      <c r="AK3" s="131"/>
      <c r="AL3" s="131"/>
      <c r="AM3" s="131"/>
      <c r="AN3" s="135" t="s">
        <v>88</v>
      </c>
      <c r="AO3" s="132" t="s">
        <v>71</v>
      </c>
      <c r="AP3" s="133"/>
      <c r="AQ3" s="133"/>
      <c r="AR3" s="133"/>
      <c r="AS3" s="134"/>
      <c r="AT3" s="140" t="s">
        <v>76</v>
      </c>
      <c r="AU3" s="141"/>
      <c r="AV3" s="141"/>
      <c r="AW3" s="142"/>
      <c r="AX3" s="146" t="s">
        <v>89</v>
      </c>
      <c r="AY3" s="129"/>
    </row>
    <row r="4" spans="1:51" ht="265.5" customHeight="1" thickBot="1">
      <c r="A4" s="11"/>
      <c r="B4" s="6"/>
      <c r="C4" s="6"/>
      <c r="D4" s="6"/>
      <c r="E4" s="6"/>
      <c r="F4" s="5"/>
      <c r="G4" s="24" t="s">
        <v>4</v>
      </c>
      <c r="H4" s="25" t="s">
        <v>5</v>
      </c>
      <c r="I4" s="63" t="s">
        <v>209</v>
      </c>
      <c r="J4" s="63" t="s">
        <v>208</v>
      </c>
      <c r="K4" s="25" t="s">
        <v>7</v>
      </c>
      <c r="L4" s="25" t="s">
        <v>8</v>
      </c>
      <c r="M4" s="25" t="s">
        <v>9</v>
      </c>
      <c r="N4" s="61" t="s">
        <v>17</v>
      </c>
      <c r="O4" s="31" t="s">
        <v>13</v>
      </c>
      <c r="P4" s="31" t="s">
        <v>15</v>
      </c>
      <c r="Q4" s="34" t="s">
        <v>17</v>
      </c>
      <c r="R4" s="40" t="s">
        <v>19</v>
      </c>
      <c r="S4" s="40" t="s">
        <v>20</v>
      </c>
      <c r="T4" s="40" t="s">
        <v>21</v>
      </c>
      <c r="U4" s="40" t="s">
        <v>22</v>
      </c>
      <c r="V4" s="40" t="s">
        <v>23</v>
      </c>
      <c r="W4" s="40" t="s">
        <v>24</v>
      </c>
      <c r="X4" s="36" t="s">
        <v>17</v>
      </c>
      <c r="Y4" s="38" t="s">
        <v>32</v>
      </c>
      <c r="Z4" s="38" t="s">
        <v>65</v>
      </c>
      <c r="AA4" s="38" t="s">
        <v>66</v>
      </c>
      <c r="AB4" s="42" t="s">
        <v>17</v>
      </c>
      <c r="AC4" s="47" t="s">
        <v>35</v>
      </c>
      <c r="AD4" s="47" t="s">
        <v>36</v>
      </c>
      <c r="AE4" s="44" t="s">
        <v>17</v>
      </c>
      <c r="AF4" s="46" t="s">
        <v>42</v>
      </c>
      <c r="AG4" s="49" t="s">
        <v>17</v>
      </c>
      <c r="AH4" s="29" t="s">
        <v>67</v>
      </c>
      <c r="AI4" s="29" t="s">
        <v>68</v>
      </c>
      <c r="AJ4" s="29" t="s">
        <v>69</v>
      </c>
      <c r="AK4" s="29" t="s">
        <v>70</v>
      </c>
      <c r="AL4" s="29" t="s">
        <v>44</v>
      </c>
      <c r="AM4" s="50" t="s">
        <v>17</v>
      </c>
      <c r="AN4" s="136"/>
      <c r="AO4" s="51" t="s">
        <v>72</v>
      </c>
      <c r="AP4" s="52" t="s">
        <v>73</v>
      </c>
      <c r="AQ4" s="52" t="s">
        <v>74</v>
      </c>
      <c r="AR4" s="52" t="s">
        <v>75</v>
      </c>
      <c r="AS4" s="67" t="s">
        <v>17</v>
      </c>
      <c r="AT4" s="57" t="s">
        <v>85</v>
      </c>
      <c r="AU4" s="57" t="s">
        <v>83</v>
      </c>
      <c r="AV4" s="58" t="s">
        <v>82</v>
      </c>
      <c r="AW4" s="68" t="s">
        <v>17</v>
      </c>
      <c r="AX4" s="147"/>
      <c r="AY4" s="129"/>
    </row>
    <row r="5" spans="1:51" s="3" customFormat="1" ht="117" customHeight="1">
      <c r="A5" s="15" t="s">
        <v>1</v>
      </c>
      <c r="B5" s="16" t="s">
        <v>0</v>
      </c>
      <c r="C5" s="16" t="s">
        <v>53</v>
      </c>
      <c r="D5" s="16" t="s">
        <v>54</v>
      </c>
      <c r="E5" s="17" t="s">
        <v>55</v>
      </c>
      <c r="F5" s="18" t="s">
        <v>56</v>
      </c>
      <c r="G5" s="26" t="s">
        <v>30</v>
      </c>
      <c r="H5" s="27" t="s">
        <v>2</v>
      </c>
      <c r="I5" s="27" t="s">
        <v>29</v>
      </c>
      <c r="J5" s="28" t="s">
        <v>6</v>
      </c>
      <c r="K5" s="27" t="s">
        <v>10</v>
      </c>
      <c r="L5" s="27" t="s">
        <v>11</v>
      </c>
      <c r="M5" s="27" t="s">
        <v>11</v>
      </c>
      <c r="N5" s="23" t="s">
        <v>51</v>
      </c>
      <c r="O5" s="32" t="s">
        <v>14</v>
      </c>
      <c r="P5" s="33" t="s">
        <v>16</v>
      </c>
      <c r="Q5" s="35" t="s">
        <v>40</v>
      </c>
      <c r="R5" s="41" t="s">
        <v>148</v>
      </c>
      <c r="S5" s="41" t="s">
        <v>25</v>
      </c>
      <c r="T5" s="41" t="s">
        <v>26</v>
      </c>
      <c r="U5" s="41" t="s">
        <v>14</v>
      </c>
      <c r="V5" s="41" t="s">
        <v>27</v>
      </c>
      <c r="W5" s="41" t="s">
        <v>28</v>
      </c>
      <c r="X5" s="37" t="s">
        <v>52</v>
      </c>
      <c r="Y5" s="39" t="s">
        <v>33</v>
      </c>
      <c r="Z5" s="39" t="s">
        <v>33</v>
      </c>
      <c r="AA5" s="39" t="s">
        <v>91</v>
      </c>
      <c r="AB5" s="43" t="s">
        <v>40</v>
      </c>
      <c r="AC5" s="48" t="s">
        <v>37</v>
      </c>
      <c r="AD5" s="48" t="s">
        <v>38</v>
      </c>
      <c r="AE5" s="64" t="s">
        <v>40</v>
      </c>
      <c r="AF5" s="56" t="s">
        <v>41</v>
      </c>
      <c r="AG5" s="65" t="s">
        <v>40</v>
      </c>
      <c r="AH5" s="30" t="s">
        <v>45</v>
      </c>
      <c r="AI5" s="30" t="s">
        <v>46</v>
      </c>
      <c r="AJ5" s="30" t="s">
        <v>47</v>
      </c>
      <c r="AK5" s="30" t="s">
        <v>48</v>
      </c>
      <c r="AL5" s="30" t="s">
        <v>49</v>
      </c>
      <c r="AM5" s="66" t="s">
        <v>50</v>
      </c>
      <c r="AN5" s="12" t="s">
        <v>92</v>
      </c>
      <c r="AO5" s="53" t="s">
        <v>78</v>
      </c>
      <c r="AP5" s="54" t="s">
        <v>79</v>
      </c>
      <c r="AQ5" s="54" t="s">
        <v>80</v>
      </c>
      <c r="AR5" s="54" t="s">
        <v>77</v>
      </c>
      <c r="AS5" s="55" t="s">
        <v>207</v>
      </c>
      <c r="AT5" s="48" t="s">
        <v>146</v>
      </c>
      <c r="AU5" s="59" t="s">
        <v>84</v>
      </c>
      <c r="AV5" s="59" t="s">
        <v>147</v>
      </c>
      <c r="AW5" s="45" t="s">
        <v>93</v>
      </c>
      <c r="AX5" s="60" t="s">
        <v>81</v>
      </c>
      <c r="AY5" s="129"/>
    </row>
    <row r="6" spans="1:51" ht="30.75" customHeight="1">
      <c r="A6" s="110">
        <v>1</v>
      </c>
      <c r="B6" s="19">
        <v>192288</v>
      </c>
      <c r="C6" s="19" t="s">
        <v>180</v>
      </c>
      <c r="D6" s="19" t="s">
        <v>181</v>
      </c>
      <c r="E6" s="19" t="s">
        <v>169</v>
      </c>
      <c r="F6" s="20" t="s">
        <v>170</v>
      </c>
      <c r="G6" s="86"/>
      <c r="H6" s="87"/>
      <c r="I6" s="87">
        <v>4</v>
      </c>
      <c r="J6" s="87"/>
      <c r="K6" s="87"/>
      <c r="L6" s="87"/>
      <c r="M6" s="87">
        <v>2</v>
      </c>
      <c r="N6" s="72">
        <f aca="true" t="shared" si="0" ref="N6:N37">IF(G6+H6+I6+J6+K6+L6+M6&gt;9,9,G6+H6+I6+J6+K6+L6+M6)</f>
        <v>6</v>
      </c>
      <c r="O6" s="87"/>
      <c r="P6" s="87">
        <v>1</v>
      </c>
      <c r="Q6" s="73">
        <f aca="true" t="shared" si="1" ref="Q6:Q37">IF(O6+P6&gt;1,1,O6+P6)</f>
        <v>1</v>
      </c>
      <c r="R6" s="87"/>
      <c r="S6" s="88">
        <v>0.8</v>
      </c>
      <c r="T6" s="87"/>
      <c r="U6" s="87"/>
      <c r="V6" s="87"/>
      <c r="W6" s="87">
        <v>0.3</v>
      </c>
      <c r="X6" s="75">
        <f aca="true" t="shared" si="2" ref="X6:X37">IF(R6+S6+T6+U6+V6+W6&gt;1.5,1.5,R6+S6+T6+U6+V6+W6)</f>
        <v>1.1</v>
      </c>
      <c r="Y6" s="87"/>
      <c r="Z6" s="87"/>
      <c r="AA6" s="87">
        <v>0.5</v>
      </c>
      <c r="AB6" s="76">
        <f aca="true" t="shared" si="3" ref="AB6:AB37">IF(Y6+Z6+AA6&gt;1,1,Y6+Z6+AA6)</f>
        <v>0.5</v>
      </c>
      <c r="AC6" s="87"/>
      <c r="AD6" s="87">
        <v>0.21</v>
      </c>
      <c r="AE6" s="77">
        <f aca="true" t="shared" si="4" ref="AE6:AE37">IF(AC6+AD6&gt;1,1,AC6+AD6)</f>
        <v>0.21</v>
      </c>
      <c r="AF6" s="87">
        <v>1</v>
      </c>
      <c r="AG6" s="78">
        <f aca="true" t="shared" si="5" ref="AG6:AG37">IF(AF6&gt;1,1,AF6)</f>
        <v>1</v>
      </c>
      <c r="AH6" s="87">
        <v>1</v>
      </c>
      <c r="AI6" s="87">
        <v>0.25</v>
      </c>
      <c r="AJ6" s="87">
        <v>1</v>
      </c>
      <c r="AK6" s="87">
        <v>0.25</v>
      </c>
      <c r="AL6" s="87"/>
      <c r="AM6" s="79">
        <f aca="true" t="shared" si="6" ref="AM6:AM37">IF(AH6+AI6+AJ6+AK6+AL6&gt;2.5,2.5,AH6+AI6+AJ6+AK6+AL6)</f>
        <v>2.5</v>
      </c>
      <c r="AN6" s="80">
        <f aca="true" t="shared" si="7" ref="AN6:AN37">IF(AM6+AG6+AE6+AB6+X6+Q6+N6&gt;17,17,AM6+AG6+AE6+AB6+X6+Q6+N6)</f>
        <v>12.31</v>
      </c>
      <c r="AO6" s="89"/>
      <c r="AP6" s="90"/>
      <c r="AQ6" s="90">
        <v>1.2</v>
      </c>
      <c r="AR6" s="90"/>
      <c r="AS6" s="83">
        <f aca="true" t="shared" si="8" ref="AS6:AS37">IF(AO6+AP6+AQ6+AR6&gt;4,4,AO6+AP6+AQ6+AR6)</f>
        <v>1.2</v>
      </c>
      <c r="AT6" s="87">
        <v>10</v>
      </c>
      <c r="AU6" s="87"/>
      <c r="AV6" s="91"/>
      <c r="AW6" s="77">
        <f aca="true" t="shared" si="9" ref="AW6:AW37">IF(AT6+AU6+AV6&gt;10,10,AT6+AU6+AV6)</f>
        <v>10</v>
      </c>
      <c r="AX6" s="85">
        <f aca="true" t="shared" si="10" ref="AX6:AX37">IF(AS6+AW6&gt;14,14,AS6+AW6)</f>
        <v>11.2</v>
      </c>
      <c r="AY6" s="108">
        <f aca="true" t="shared" si="11" ref="AY6:AY37">AX6+AN6</f>
        <v>23.509999999999998</v>
      </c>
    </row>
    <row r="7" spans="1:51" ht="30.75" customHeight="1">
      <c r="A7" s="110">
        <v>2</v>
      </c>
      <c r="B7" s="21">
        <v>579209</v>
      </c>
      <c r="C7" s="21" t="s">
        <v>104</v>
      </c>
      <c r="D7" s="21" t="s">
        <v>105</v>
      </c>
      <c r="E7" s="21" t="s">
        <v>106</v>
      </c>
      <c r="F7" s="22" t="s">
        <v>100</v>
      </c>
      <c r="G7" s="70"/>
      <c r="H7" s="71"/>
      <c r="I7" s="71">
        <v>4</v>
      </c>
      <c r="J7" s="71"/>
      <c r="K7" s="71"/>
      <c r="L7" s="71"/>
      <c r="M7" s="71">
        <v>2</v>
      </c>
      <c r="N7" s="72">
        <f t="shared" si="0"/>
        <v>6</v>
      </c>
      <c r="O7" s="71"/>
      <c r="P7" s="71">
        <v>1</v>
      </c>
      <c r="Q7" s="73">
        <f t="shared" si="1"/>
        <v>1</v>
      </c>
      <c r="R7" s="71">
        <v>1</v>
      </c>
      <c r="S7" s="74"/>
      <c r="T7" s="71"/>
      <c r="U7" s="71"/>
      <c r="V7" s="71"/>
      <c r="W7" s="71">
        <v>0.3</v>
      </c>
      <c r="X7" s="75">
        <f t="shared" si="2"/>
        <v>1.3</v>
      </c>
      <c r="Y7" s="71"/>
      <c r="Z7" s="71"/>
      <c r="AA7" s="71">
        <v>0.5</v>
      </c>
      <c r="AB7" s="76">
        <f t="shared" si="3"/>
        <v>0.5</v>
      </c>
      <c r="AC7" s="71">
        <v>1</v>
      </c>
      <c r="AD7" s="71">
        <v>0.1</v>
      </c>
      <c r="AE7" s="77">
        <f t="shared" si="4"/>
        <v>1</v>
      </c>
      <c r="AF7" s="71"/>
      <c r="AG7" s="78">
        <f t="shared" si="5"/>
        <v>0</v>
      </c>
      <c r="AH7" s="71">
        <v>0.5</v>
      </c>
      <c r="AI7" s="71"/>
      <c r="AJ7" s="71">
        <v>0.8</v>
      </c>
      <c r="AK7" s="71">
        <v>0.25</v>
      </c>
      <c r="AL7" s="71"/>
      <c r="AM7" s="79">
        <f t="shared" si="6"/>
        <v>1.55</v>
      </c>
      <c r="AN7" s="80">
        <f t="shared" si="7"/>
        <v>11.35</v>
      </c>
      <c r="AO7" s="81"/>
      <c r="AP7" s="82"/>
      <c r="AQ7" s="82"/>
      <c r="AR7" s="82">
        <v>0.375</v>
      </c>
      <c r="AS7" s="83">
        <f t="shared" si="8"/>
        <v>0.375</v>
      </c>
      <c r="AT7" s="71">
        <v>10</v>
      </c>
      <c r="AU7" s="71"/>
      <c r="AV7" s="84"/>
      <c r="AW7" s="77">
        <f t="shared" si="9"/>
        <v>10</v>
      </c>
      <c r="AX7" s="85">
        <f t="shared" si="10"/>
        <v>10.375</v>
      </c>
      <c r="AY7" s="108">
        <f t="shared" si="11"/>
        <v>21.725</v>
      </c>
    </row>
    <row r="8" spans="1:51" ht="30.75" customHeight="1">
      <c r="A8" s="110">
        <v>3</v>
      </c>
      <c r="B8" s="111">
        <v>191206</v>
      </c>
      <c r="C8" s="19" t="s">
        <v>164</v>
      </c>
      <c r="D8" s="19" t="s">
        <v>60</v>
      </c>
      <c r="E8" s="19" t="s">
        <v>151</v>
      </c>
      <c r="F8" s="20" t="s">
        <v>58</v>
      </c>
      <c r="G8" s="86"/>
      <c r="H8" s="87"/>
      <c r="I8" s="87"/>
      <c r="J8" s="87">
        <v>2.5</v>
      </c>
      <c r="K8" s="87"/>
      <c r="L8" s="87"/>
      <c r="M8" s="87"/>
      <c r="N8" s="72">
        <f t="shared" si="0"/>
        <v>2.5</v>
      </c>
      <c r="O8" s="87"/>
      <c r="P8" s="87">
        <v>1</v>
      </c>
      <c r="Q8" s="73">
        <f t="shared" si="1"/>
        <v>1</v>
      </c>
      <c r="R8" s="87">
        <v>1</v>
      </c>
      <c r="S8" s="88"/>
      <c r="T8" s="87"/>
      <c r="U8" s="87"/>
      <c r="V8" s="87"/>
      <c r="W8" s="87"/>
      <c r="X8" s="75">
        <f t="shared" si="2"/>
        <v>1</v>
      </c>
      <c r="Y8" s="87"/>
      <c r="Z8" s="87"/>
      <c r="AA8" s="87">
        <v>0.5</v>
      </c>
      <c r="AB8" s="76">
        <f t="shared" si="3"/>
        <v>0.5</v>
      </c>
      <c r="AC8" s="87">
        <v>1</v>
      </c>
      <c r="AD8" s="87">
        <v>0.5</v>
      </c>
      <c r="AE8" s="77">
        <f t="shared" si="4"/>
        <v>1</v>
      </c>
      <c r="AF8" s="87">
        <v>1</v>
      </c>
      <c r="AG8" s="78">
        <f t="shared" si="5"/>
        <v>1</v>
      </c>
      <c r="AH8" s="87">
        <v>0.5</v>
      </c>
      <c r="AI8" s="87"/>
      <c r="AJ8" s="87">
        <v>0.4</v>
      </c>
      <c r="AK8" s="87">
        <v>0.25</v>
      </c>
      <c r="AL8" s="87">
        <v>0.5</v>
      </c>
      <c r="AM8" s="79">
        <f t="shared" si="6"/>
        <v>1.65</v>
      </c>
      <c r="AN8" s="80">
        <f t="shared" si="7"/>
        <v>8.65</v>
      </c>
      <c r="AO8" s="89"/>
      <c r="AP8" s="90"/>
      <c r="AQ8" s="90">
        <v>1.05</v>
      </c>
      <c r="AR8" s="90"/>
      <c r="AS8" s="83">
        <f t="shared" si="8"/>
        <v>1.05</v>
      </c>
      <c r="AT8" s="87">
        <v>9.75</v>
      </c>
      <c r="AU8" s="87"/>
      <c r="AV8" s="91"/>
      <c r="AW8" s="77">
        <f t="shared" si="9"/>
        <v>9.75</v>
      </c>
      <c r="AX8" s="85">
        <f t="shared" si="10"/>
        <v>10.8</v>
      </c>
      <c r="AY8" s="108">
        <f t="shared" si="11"/>
        <v>19.450000000000003</v>
      </c>
    </row>
    <row r="9" spans="1:51" ht="30.75" customHeight="1">
      <c r="A9" s="110">
        <v>4</v>
      </c>
      <c r="B9" s="21">
        <v>224895</v>
      </c>
      <c r="C9" s="21" t="s">
        <v>160</v>
      </c>
      <c r="D9" s="21" t="s">
        <v>161</v>
      </c>
      <c r="E9" s="21" t="s">
        <v>162</v>
      </c>
      <c r="F9" s="22" t="s">
        <v>59</v>
      </c>
      <c r="G9" s="86"/>
      <c r="H9" s="87"/>
      <c r="I9" s="87">
        <v>4</v>
      </c>
      <c r="J9" s="87"/>
      <c r="K9" s="87"/>
      <c r="L9" s="87"/>
      <c r="M9" s="87"/>
      <c r="N9" s="72">
        <f t="shared" si="0"/>
        <v>4</v>
      </c>
      <c r="O9" s="87">
        <v>0.5</v>
      </c>
      <c r="P9" s="87"/>
      <c r="Q9" s="73">
        <f t="shared" si="1"/>
        <v>0.5</v>
      </c>
      <c r="R9" s="87">
        <v>1</v>
      </c>
      <c r="S9" s="88"/>
      <c r="T9" s="87"/>
      <c r="U9" s="87"/>
      <c r="V9" s="87"/>
      <c r="W9" s="87"/>
      <c r="X9" s="75">
        <f t="shared" si="2"/>
        <v>1</v>
      </c>
      <c r="Y9" s="87"/>
      <c r="Z9" s="87"/>
      <c r="AA9" s="87">
        <v>0.5</v>
      </c>
      <c r="AB9" s="76">
        <f t="shared" si="3"/>
        <v>0.5</v>
      </c>
      <c r="AC9" s="87"/>
      <c r="AD9" s="87">
        <v>0.13</v>
      </c>
      <c r="AE9" s="77">
        <f t="shared" si="4"/>
        <v>0.13</v>
      </c>
      <c r="AF9" s="87"/>
      <c r="AG9" s="78">
        <f t="shared" si="5"/>
        <v>0</v>
      </c>
      <c r="AH9" s="87">
        <v>0.25</v>
      </c>
      <c r="AI9" s="87">
        <v>0.125</v>
      </c>
      <c r="AJ9" s="87">
        <v>0.5</v>
      </c>
      <c r="AK9" s="87"/>
      <c r="AL9" s="87"/>
      <c r="AM9" s="79">
        <f t="shared" si="6"/>
        <v>0.875</v>
      </c>
      <c r="AN9" s="80">
        <f t="shared" si="7"/>
        <v>7.005</v>
      </c>
      <c r="AO9" s="89"/>
      <c r="AP9" s="90"/>
      <c r="AQ9" s="90">
        <v>1.35</v>
      </c>
      <c r="AR9" s="90">
        <v>0.44</v>
      </c>
      <c r="AS9" s="83">
        <f t="shared" si="8"/>
        <v>1.79</v>
      </c>
      <c r="AT9" s="87">
        <v>7</v>
      </c>
      <c r="AU9" s="87"/>
      <c r="AV9" s="91"/>
      <c r="AW9" s="77">
        <f t="shared" si="9"/>
        <v>7</v>
      </c>
      <c r="AX9" s="85">
        <f t="shared" si="10"/>
        <v>8.79</v>
      </c>
      <c r="AY9" s="108">
        <f t="shared" si="11"/>
        <v>15.794999999999998</v>
      </c>
    </row>
    <row r="10" spans="1:51" ht="30.75" customHeight="1">
      <c r="A10" s="110">
        <v>5</v>
      </c>
      <c r="B10" s="21">
        <v>592853</v>
      </c>
      <c r="C10" s="69" t="s">
        <v>140</v>
      </c>
      <c r="D10" s="21" t="s">
        <v>141</v>
      </c>
      <c r="E10" s="21" t="s">
        <v>103</v>
      </c>
      <c r="F10" s="22" t="s">
        <v>100</v>
      </c>
      <c r="G10" s="86"/>
      <c r="H10" s="87"/>
      <c r="I10" s="87"/>
      <c r="J10" s="87">
        <v>2.5</v>
      </c>
      <c r="K10" s="87"/>
      <c r="L10" s="87"/>
      <c r="M10" s="87"/>
      <c r="N10" s="72">
        <f t="shared" si="0"/>
        <v>2.5</v>
      </c>
      <c r="O10" s="87"/>
      <c r="P10" s="87">
        <v>1</v>
      </c>
      <c r="Q10" s="73">
        <f t="shared" si="1"/>
        <v>1</v>
      </c>
      <c r="R10" s="87">
        <v>1</v>
      </c>
      <c r="S10" s="88"/>
      <c r="T10" s="87"/>
      <c r="U10" s="87"/>
      <c r="V10" s="87"/>
      <c r="W10" s="87">
        <v>0.3</v>
      </c>
      <c r="X10" s="75">
        <f t="shared" si="2"/>
        <v>1.3</v>
      </c>
      <c r="Y10" s="87"/>
      <c r="Z10" s="87">
        <v>0.5</v>
      </c>
      <c r="AA10" s="87">
        <v>0.5</v>
      </c>
      <c r="AB10" s="76">
        <f t="shared" si="3"/>
        <v>1</v>
      </c>
      <c r="AC10" s="87"/>
      <c r="AD10" s="87"/>
      <c r="AE10" s="77">
        <f t="shared" si="4"/>
        <v>0</v>
      </c>
      <c r="AF10" s="87"/>
      <c r="AG10" s="78">
        <f t="shared" si="5"/>
        <v>0</v>
      </c>
      <c r="AH10" s="87"/>
      <c r="AI10" s="87"/>
      <c r="AJ10" s="87"/>
      <c r="AK10" s="87"/>
      <c r="AL10" s="87"/>
      <c r="AM10" s="79">
        <f t="shared" si="6"/>
        <v>0</v>
      </c>
      <c r="AN10" s="80">
        <f t="shared" si="7"/>
        <v>5.8</v>
      </c>
      <c r="AO10" s="89"/>
      <c r="AP10" s="90"/>
      <c r="AQ10" s="90"/>
      <c r="AR10" s="90"/>
      <c r="AS10" s="83">
        <f t="shared" si="8"/>
        <v>0</v>
      </c>
      <c r="AT10" s="87">
        <v>10</v>
      </c>
      <c r="AU10" s="87"/>
      <c r="AV10" s="91"/>
      <c r="AW10" s="77">
        <f t="shared" si="9"/>
        <v>10</v>
      </c>
      <c r="AX10" s="85">
        <f t="shared" si="10"/>
        <v>10</v>
      </c>
      <c r="AY10" s="108">
        <f t="shared" si="11"/>
        <v>15.8</v>
      </c>
    </row>
    <row r="11" spans="1:51" ht="30.75" customHeight="1">
      <c r="A11" s="110">
        <v>6</v>
      </c>
      <c r="B11" s="19">
        <v>222845</v>
      </c>
      <c r="C11" s="19" t="s">
        <v>157</v>
      </c>
      <c r="D11" s="19" t="s">
        <v>158</v>
      </c>
      <c r="E11" s="19" t="s">
        <v>151</v>
      </c>
      <c r="F11" s="20" t="s">
        <v>159</v>
      </c>
      <c r="G11" s="86"/>
      <c r="H11" s="87"/>
      <c r="I11" s="87"/>
      <c r="J11" s="87">
        <v>2.5</v>
      </c>
      <c r="K11" s="87">
        <v>1.5</v>
      </c>
      <c r="L11" s="87"/>
      <c r="M11" s="87"/>
      <c r="N11" s="72">
        <f t="shared" si="0"/>
        <v>4</v>
      </c>
      <c r="O11" s="87"/>
      <c r="P11" s="87">
        <v>1</v>
      </c>
      <c r="Q11" s="73">
        <f t="shared" si="1"/>
        <v>1</v>
      </c>
      <c r="R11" s="87">
        <v>1</v>
      </c>
      <c r="S11" s="88"/>
      <c r="T11" s="87"/>
      <c r="U11" s="87"/>
      <c r="V11" s="87"/>
      <c r="W11" s="87"/>
      <c r="X11" s="75">
        <f t="shared" si="2"/>
        <v>1</v>
      </c>
      <c r="Y11" s="87"/>
      <c r="Z11" s="87">
        <v>0.5</v>
      </c>
      <c r="AA11" s="87">
        <v>0.5</v>
      </c>
      <c r="AB11" s="76">
        <f t="shared" si="3"/>
        <v>1</v>
      </c>
      <c r="AC11" s="87">
        <v>0.5</v>
      </c>
      <c r="AD11" s="87">
        <v>0.5</v>
      </c>
      <c r="AE11" s="77">
        <f t="shared" si="4"/>
        <v>1</v>
      </c>
      <c r="AF11" s="87"/>
      <c r="AG11" s="78">
        <f t="shared" si="5"/>
        <v>0</v>
      </c>
      <c r="AH11" s="87">
        <v>1</v>
      </c>
      <c r="AI11" s="87"/>
      <c r="AJ11" s="87">
        <v>1</v>
      </c>
      <c r="AK11" s="87">
        <v>0.5</v>
      </c>
      <c r="AL11" s="87"/>
      <c r="AM11" s="79">
        <f t="shared" si="6"/>
        <v>2.5</v>
      </c>
      <c r="AN11" s="80">
        <f t="shared" si="7"/>
        <v>10.5</v>
      </c>
      <c r="AO11" s="89"/>
      <c r="AP11" s="90"/>
      <c r="AQ11" s="90"/>
      <c r="AR11" s="90"/>
      <c r="AS11" s="83">
        <f t="shared" si="8"/>
        <v>0</v>
      </c>
      <c r="AT11" s="87">
        <v>5.25</v>
      </c>
      <c r="AU11" s="87"/>
      <c r="AV11" s="91"/>
      <c r="AW11" s="77">
        <f t="shared" si="9"/>
        <v>5.25</v>
      </c>
      <c r="AX11" s="85">
        <f t="shared" si="10"/>
        <v>5.25</v>
      </c>
      <c r="AY11" s="108">
        <f t="shared" si="11"/>
        <v>15.75</v>
      </c>
    </row>
    <row r="12" spans="1:51" ht="30.75" customHeight="1">
      <c r="A12" s="110">
        <v>7</v>
      </c>
      <c r="B12" s="19">
        <v>565123</v>
      </c>
      <c r="C12" s="19" t="s">
        <v>98</v>
      </c>
      <c r="D12" s="19" t="s">
        <v>60</v>
      </c>
      <c r="E12" s="19" t="s">
        <v>99</v>
      </c>
      <c r="F12" s="20" t="s">
        <v>100</v>
      </c>
      <c r="G12" s="70"/>
      <c r="H12" s="71"/>
      <c r="I12" s="71"/>
      <c r="J12" s="71"/>
      <c r="K12" s="71"/>
      <c r="L12" s="71"/>
      <c r="M12" s="71"/>
      <c r="N12" s="72">
        <f t="shared" si="0"/>
        <v>0</v>
      </c>
      <c r="O12" s="71"/>
      <c r="P12" s="71">
        <v>1</v>
      </c>
      <c r="Q12" s="73">
        <f t="shared" si="1"/>
        <v>1</v>
      </c>
      <c r="R12" s="71">
        <v>1</v>
      </c>
      <c r="S12" s="74"/>
      <c r="T12" s="71"/>
      <c r="U12" s="71"/>
      <c r="V12" s="71"/>
      <c r="W12" s="71"/>
      <c r="X12" s="75">
        <f t="shared" si="2"/>
        <v>1</v>
      </c>
      <c r="Y12" s="71"/>
      <c r="Z12" s="71"/>
      <c r="AA12" s="71">
        <v>0.5</v>
      </c>
      <c r="AB12" s="76">
        <f t="shared" si="3"/>
        <v>0.5</v>
      </c>
      <c r="AC12" s="71"/>
      <c r="AD12" s="71">
        <v>0.5</v>
      </c>
      <c r="AE12" s="77">
        <f t="shared" si="4"/>
        <v>0.5</v>
      </c>
      <c r="AF12" s="71"/>
      <c r="AG12" s="78">
        <f t="shared" si="5"/>
        <v>0</v>
      </c>
      <c r="AH12" s="71">
        <v>1</v>
      </c>
      <c r="AI12" s="71"/>
      <c r="AJ12" s="71">
        <v>1</v>
      </c>
      <c r="AK12" s="71">
        <v>0.5</v>
      </c>
      <c r="AL12" s="71"/>
      <c r="AM12" s="79">
        <f t="shared" si="6"/>
        <v>2.5</v>
      </c>
      <c r="AN12" s="80">
        <f t="shared" si="7"/>
        <v>5.5</v>
      </c>
      <c r="AO12" s="81"/>
      <c r="AP12" s="82"/>
      <c r="AQ12" s="82"/>
      <c r="AR12" s="82"/>
      <c r="AS12" s="83">
        <f t="shared" si="8"/>
        <v>0</v>
      </c>
      <c r="AT12" s="71">
        <v>10</v>
      </c>
      <c r="AU12" s="71"/>
      <c r="AV12" s="84"/>
      <c r="AW12" s="77">
        <f t="shared" si="9"/>
        <v>10</v>
      </c>
      <c r="AX12" s="85">
        <f t="shared" si="10"/>
        <v>10</v>
      </c>
      <c r="AY12" s="108">
        <f t="shared" si="11"/>
        <v>15.5</v>
      </c>
    </row>
    <row r="13" spans="1:51" ht="30.75" customHeight="1">
      <c r="A13" s="110">
        <v>8</v>
      </c>
      <c r="B13" s="19">
        <v>195053</v>
      </c>
      <c r="C13" s="19" t="s">
        <v>204</v>
      </c>
      <c r="D13" s="19" t="s">
        <v>158</v>
      </c>
      <c r="E13" s="19" t="s">
        <v>169</v>
      </c>
      <c r="F13" s="20" t="s">
        <v>156</v>
      </c>
      <c r="G13" s="86"/>
      <c r="H13" s="87"/>
      <c r="I13" s="87"/>
      <c r="J13" s="87">
        <v>2.5</v>
      </c>
      <c r="K13" s="87"/>
      <c r="L13" s="87"/>
      <c r="M13" s="87"/>
      <c r="N13" s="72">
        <f t="shared" si="0"/>
        <v>2.5</v>
      </c>
      <c r="O13" s="87">
        <v>0.5</v>
      </c>
      <c r="P13" s="87"/>
      <c r="Q13" s="73">
        <f t="shared" si="1"/>
        <v>0.5</v>
      </c>
      <c r="R13" s="87"/>
      <c r="S13" s="88"/>
      <c r="T13" s="87">
        <v>0.6</v>
      </c>
      <c r="U13" s="87"/>
      <c r="V13" s="87"/>
      <c r="W13" s="87"/>
      <c r="X13" s="75">
        <f t="shared" si="2"/>
        <v>0.6</v>
      </c>
      <c r="Y13" s="87"/>
      <c r="Z13" s="87"/>
      <c r="AA13" s="87">
        <v>0.5</v>
      </c>
      <c r="AB13" s="76">
        <f t="shared" si="3"/>
        <v>0.5</v>
      </c>
      <c r="AC13" s="87"/>
      <c r="AD13" s="87"/>
      <c r="AE13" s="77">
        <f t="shared" si="4"/>
        <v>0</v>
      </c>
      <c r="AF13" s="87"/>
      <c r="AG13" s="78">
        <f t="shared" si="5"/>
        <v>0</v>
      </c>
      <c r="AH13" s="87">
        <v>1</v>
      </c>
      <c r="AI13" s="87"/>
      <c r="AJ13" s="87">
        <v>0.4</v>
      </c>
      <c r="AK13" s="87"/>
      <c r="AL13" s="87"/>
      <c r="AM13" s="79">
        <f t="shared" si="6"/>
        <v>1.4</v>
      </c>
      <c r="AN13" s="80">
        <f t="shared" si="7"/>
        <v>5.5</v>
      </c>
      <c r="AO13" s="89"/>
      <c r="AP13" s="90"/>
      <c r="AQ13" s="90"/>
      <c r="AR13" s="90"/>
      <c r="AS13" s="83">
        <f t="shared" si="8"/>
        <v>0</v>
      </c>
      <c r="AT13" s="87">
        <v>10</v>
      </c>
      <c r="AU13" s="87"/>
      <c r="AV13" s="91"/>
      <c r="AW13" s="77">
        <f t="shared" si="9"/>
        <v>10</v>
      </c>
      <c r="AX13" s="85">
        <f t="shared" si="10"/>
        <v>10</v>
      </c>
      <c r="AY13" s="108">
        <f t="shared" si="11"/>
        <v>15.5</v>
      </c>
    </row>
    <row r="14" spans="1:51" ht="30.75" customHeight="1">
      <c r="A14" s="110">
        <v>9</v>
      </c>
      <c r="B14" s="19">
        <v>149611</v>
      </c>
      <c r="C14" s="19" t="s">
        <v>196</v>
      </c>
      <c r="D14" s="19" t="s">
        <v>197</v>
      </c>
      <c r="E14" s="19" t="s">
        <v>176</v>
      </c>
      <c r="F14" s="20" t="s">
        <v>198</v>
      </c>
      <c r="G14" s="86"/>
      <c r="H14" s="87"/>
      <c r="I14" s="87"/>
      <c r="J14" s="87"/>
      <c r="K14" s="87"/>
      <c r="L14" s="87"/>
      <c r="M14" s="87"/>
      <c r="N14" s="72">
        <f t="shared" si="0"/>
        <v>0</v>
      </c>
      <c r="O14" s="87">
        <v>0.5</v>
      </c>
      <c r="P14" s="87"/>
      <c r="Q14" s="73">
        <f t="shared" si="1"/>
        <v>0.5</v>
      </c>
      <c r="R14" s="87"/>
      <c r="S14" s="88"/>
      <c r="T14" s="87"/>
      <c r="U14" s="87"/>
      <c r="V14" s="87"/>
      <c r="W14" s="87"/>
      <c r="X14" s="75">
        <f t="shared" si="2"/>
        <v>0</v>
      </c>
      <c r="Y14" s="87"/>
      <c r="Z14" s="87"/>
      <c r="AA14" s="87">
        <v>0.5</v>
      </c>
      <c r="AB14" s="76">
        <f t="shared" si="3"/>
        <v>0.5</v>
      </c>
      <c r="AC14" s="87"/>
      <c r="AD14" s="87">
        <v>0.5</v>
      </c>
      <c r="AE14" s="77">
        <f t="shared" si="4"/>
        <v>0.5</v>
      </c>
      <c r="AF14" s="87">
        <v>1</v>
      </c>
      <c r="AG14" s="78">
        <f t="shared" si="5"/>
        <v>1</v>
      </c>
      <c r="AH14" s="87">
        <v>1</v>
      </c>
      <c r="AI14" s="87"/>
      <c r="AJ14" s="87">
        <v>0.2</v>
      </c>
      <c r="AK14" s="87">
        <v>0.25</v>
      </c>
      <c r="AL14" s="87"/>
      <c r="AM14" s="79">
        <f t="shared" si="6"/>
        <v>1.45</v>
      </c>
      <c r="AN14" s="80">
        <f t="shared" si="7"/>
        <v>3.95</v>
      </c>
      <c r="AO14" s="89"/>
      <c r="AP14" s="90"/>
      <c r="AQ14" s="90">
        <v>1.5</v>
      </c>
      <c r="AR14" s="90"/>
      <c r="AS14" s="83">
        <f t="shared" si="8"/>
        <v>1.5</v>
      </c>
      <c r="AT14" s="87">
        <v>10</v>
      </c>
      <c r="AU14" s="87"/>
      <c r="AV14" s="91"/>
      <c r="AW14" s="77">
        <f t="shared" si="9"/>
        <v>10</v>
      </c>
      <c r="AX14" s="85">
        <f t="shared" si="10"/>
        <v>11.5</v>
      </c>
      <c r="AY14" s="108">
        <f t="shared" si="11"/>
        <v>15.45</v>
      </c>
    </row>
    <row r="15" spans="1:51" ht="30.75" customHeight="1">
      <c r="A15" s="110">
        <v>10</v>
      </c>
      <c r="B15" s="21">
        <v>554132</v>
      </c>
      <c r="C15" s="21" t="s">
        <v>127</v>
      </c>
      <c r="D15" s="21" t="s">
        <v>94</v>
      </c>
      <c r="E15" s="21" t="s">
        <v>106</v>
      </c>
      <c r="F15" s="22" t="s">
        <v>100</v>
      </c>
      <c r="G15" s="86"/>
      <c r="H15" s="87"/>
      <c r="I15" s="87"/>
      <c r="J15" s="87"/>
      <c r="K15" s="87"/>
      <c r="L15" s="87"/>
      <c r="M15" s="87"/>
      <c r="N15" s="72">
        <f t="shared" si="0"/>
        <v>0</v>
      </c>
      <c r="O15" s="87">
        <v>0.5</v>
      </c>
      <c r="P15" s="87"/>
      <c r="Q15" s="73">
        <f t="shared" si="1"/>
        <v>0.5</v>
      </c>
      <c r="R15" s="87"/>
      <c r="S15" s="88"/>
      <c r="T15" s="87"/>
      <c r="U15" s="87"/>
      <c r="V15" s="87"/>
      <c r="W15" s="87"/>
      <c r="X15" s="75">
        <f t="shared" si="2"/>
        <v>0</v>
      </c>
      <c r="Y15" s="87"/>
      <c r="Z15" s="87"/>
      <c r="AA15" s="87">
        <v>0.5</v>
      </c>
      <c r="AB15" s="76">
        <f t="shared" si="3"/>
        <v>0.5</v>
      </c>
      <c r="AC15" s="87"/>
      <c r="AD15" s="87">
        <v>0.27</v>
      </c>
      <c r="AE15" s="77">
        <f t="shared" si="4"/>
        <v>0.27</v>
      </c>
      <c r="AF15" s="87"/>
      <c r="AG15" s="78">
        <f t="shared" si="5"/>
        <v>0</v>
      </c>
      <c r="AH15" s="87">
        <v>1</v>
      </c>
      <c r="AI15" s="87"/>
      <c r="AJ15" s="87">
        <v>1</v>
      </c>
      <c r="AK15" s="87">
        <v>0.25</v>
      </c>
      <c r="AL15" s="87"/>
      <c r="AM15" s="79">
        <f t="shared" si="6"/>
        <v>2.25</v>
      </c>
      <c r="AN15" s="80">
        <f t="shared" si="7"/>
        <v>3.52</v>
      </c>
      <c r="AO15" s="89"/>
      <c r="AP15" s="90">
        <v>0.375</v>
      </c>
      <c r="AQ15" s="90">
        <v>1.5</v>
      </c>
      <c r="AR15" s="90"/>
      <c r="AS15" s="83">
        <f t="shared" si="8"/>
        <v>1.875</v>
      </c>
      <c r="AT15" s="87">
        <v>10</v>
      </c>
      <c r="AU15" s="87"/>
      <c r="AV15" s="91"/>
      <c r="AW15" s="77">
        <f t="shared" si="9"/>
        <v>10</v>
      </c>
      <c r="AX15" s="85">
        <f t="shared" si="10"/>
        <v>11.875</v>
      </c>
      <c r="AY15" s="108">
        <f t="shared" si="11"/>
        <v>15.395</v>
      </c>
    </row>
    <row r="16" spans="1:51" ht="30.75" customHeight="1">
      <c r="A16" s="110">
        <v>11</v>
      </c>
      <c r="B16" s="21">
        <v>182023</v>
      </c>
      <c r="C16" s="21" t="s">
        <v>171</v>
      </c>
      <c r="D16" s="21" t="s">
        <v>61</v>
      </c>
      <c r="E16" s="21" t="s">
        <v>172</v>
      </c>
      <c r="F16" s="22" t="s">
        <v>58</v>
      </c>
      <c r="G16" s="86"/>
      <c r="H16" s="87"/>
      <c r="I16" s="87">
        <v>4</v>
      </c>
      <c r="J16" s="87"/>
      <c r="K16" s="87"/>
      <c r="L16" s="87"/>
      <c r="M16" s="87"/>
      <c r="N16" s="72">
        <f t="shared" si="0"/>
        <v>4</v>
      </c>
      <c r="O16" s="87"/>
      <c r="P16" s="87"/>
      <c r="Q16" s="73">
        <f t="shared" si="1"/>
        <v>0</v>
      </c>
      <c r="R16" s="87">
        <v>1</v>
      </c>
      <c r="S16" s="88"/>
      <c r="T16" s="87"/>
      <c r="U16" s="87"/>
      <c r="V16" s="87"/>
      <c r="W16" s="87">
        <v>0.3</v>
      </c>
      <c r="X16" s="75">
        <f t="shared" si="2"/>
        <v>1.3</v>
      </c>
      <c r="Y16" s="87"/>
      <c r="Z16" s="87"/>
      <c r="AA16" s="87">
        <v>0.5</v>
      </c>
      <c r="AB16" s="76">
        <f t="shared" si="3"/>
        <v>0.5</v>
      </c>
      <c r="AC16" s="87"/>
      <c r="AD16" s="87">
        <v>0.5</v>
      </c>
      <c r="AE16" s="77">
        <f t="shared" si="4"/>
        <v>0.5</v>
      </c>
      <c r="AF16" s="87"/>
      <c r="AG16" s="78">
        <f t="shared" si="5"/>
        <v>0</v>
      </c>
      <c r="AH16" s="87">
        <v>0.25</v>
      </c>
      <c r="AI16" s="87"/>
      <c r="AJ16" s="87"/>
      <c r="AK16" s="87">
        <v>0.125</v>
      </c>
      <c r="AL16" s="87"/>
      <c r="AM16" s="79">
        <f t="shared" si="6"/>
        <v>0.375</v>
      </c>
      <c r="AN16" s="80">
        <f t="shared" si="7"/>
        <v>6.675</v>
      </c>
      <c r="AO16" s="89"/>
      <c r="AP16" s="90"/>
      <c r="AQ16" s="90"/>
      <c r="AR16" s="90"/>
      <c r="AS16" s="83">
        <f t="shared" si="8"/>
        <v>0</v>
      </c>
      <c r="AT16" s="87">
        <v>8.5</v>
      </c>
      <c r="AU16" s="87"/>
      <c r="AV16" s="91"/>
      <c r="AW16" s="77">
        <f t="shared" si="9"/>
        <v>8.5</v>
      </c>
      <c r="AX16" s="85">
        <f t="shared" si="10"/>
        <v>8.5</v>
      </c>
      <c r="AY16" s="108">
        <f t="shared" si="11"/>
        <v>15.175</v>
      </c>
    </row>
    <row r="17" spans="1:51" ht="30.75" customHeight="1">
      <c r="A17" s="110">
        <v>12</v>
      </c>
      <c r="B17" s="21">
        <v>588025</v>
      </c>
      <c r="C17" s="21" t="s">
        <v>142</v>
      </c>
      <c r="D17" s="21" t="s">
        <v>61</v>
      </c>
      <c r="E17" s="21" t="s">
        <v>112</v>
      </c>
      <c r="F17" s="22" t="s">
        <v>133</v>
      </c>
      <c r="G17" s="86"/>
      <c r="H17" s="87"/>
      <c r="I17" s="87"/>
      <c r="J17" s="87"/>
      <c r="K17" s="87"/>
      <c r="L17" s="87">
        <v>2</v>
      </c>
      <c r="M17" s="87"/>
      <c r="N17" s="72">
        <f t="shared" si="0"/>
        <v>2</v>
      </c>
      <c r="O17" s="87"/>
      <c r="P17" s="87"/>
      <c r="Q17" s="73">
        <f t="shared" si="1"/>
        <v>0</v>
      </c>
      <c r="R17" s="87"/>
      <c r="S17" s="88"/>
      <c r="T17" s="87"/>
      <c r="U17" s="87"/>
      <c r="V17" s="87"/>
      <c r="W17" s="87"/>
      <c r="X17" s="75">
        <f t="shared" si="2"/>
        <v>0</v>
      </c>
      <c r="Y17" s="87"/>
      <c r="Z17" s="87"/>
      <c r="AA17" s="87">
        <v>0.4</v>
      </c>
      <c r="AB17" s="76">
        <f t="shared" si="3"/>
        <v>0.4</v>
      </c>
      <c r="AC17" s="87"/>
      <c r="AD17" s="87">
        <v>0.14</v>
      </c>
      <c r="AE17" s="77">
        <f t="shared" si="4"/>
        <v>0.14</v>
      </c>
      <c r="AF17" s="87"/>
      <c r="AG17" s="78">
        <f t="shared" si="5"/>
        <v>0</v>
      </c>
      <c r="AH17" s="87">
        <v>0.5</v>
      </c>
      <c r="AI17" s="87"/>
      <c r="AJ17" s="87"/>
      <c r="AK17" s="87"/>
      <c r="AL17" s="87"/>
      <c r="AM17" s="79">
        <f t="shared" si="6"/>
        <v>0.5</v>
      </c>
      <c r="AN17" s="80">
        <f t="shared" si="7"/>
        <v>3.04</v>
      </c>
      <c r="AO17" s="89"/>
      <c r="AP17" s="90"/>
      <c r="AQ17" s="90">
        <v>1.5</v>
      </c>
      <c r="AR17" s="90"/>
      <c r="AS17" s="83">
        <f t="shared" si="8"/>
        <v>1.5</v>
      </c>
      <c r="AT17" s="87">
        <v>10</v>
      </c>
      <c r="AU17" s="87"/>
      <c r="AV17" s="91"/>
      <c r="AW17" s="77">
        <f t="shared" si="9"/>
        <v>10</v>
      </c>
      <c r="AX17" s="85">
        <f t="shared" si="10"/>
        <v>11.5</v>
      </c>
      <c r="AY17" s="108">
        <f t="shared" si="11"/>
        <v>14.54</v>
      </c>
    </row>
    <row r="18" spans="1:51" ht="30.75" customHeight="1">
      <c r="A18" s="110">
        <v>13</v>
      </c>
      <c r="B18" s="111">
        <v>181319</v>
      </c>
      <c r="C18" s="19" t="s">
        <v>182</v>
      </c>
      <c r="D18" s="19" t="s">
        <v>183</v>
      </c>
      <c r="E18" s="19" t="s">
        <v>151</v>
      </c>
      <c r="F18" s="20" t="s">
        <v>184</v>
      </c>
      <c r="G18" s="86"/>
      <c r="H18" s="87"/>
      <c r="I18" s="87"/>
      <c r="J18" s="87">
        <v>2.5</v>
      </c>
      <c r="K18" s="87"/>
      <c r="L18" s="87"/>
      <c r="M18" s="87"/>
      <c r="N18" s="72">
        <f t="shared" si="0"/>
        <v>2.5</v>
      </c>
      <c r="O18" s="87">
        <v>0.5</v>
      </c>
      <c r="P18" s="87"/>
      <c r="Q18" s="73">
        <f t="shared" si="1"/>
        <v>0.5</v>
      </c>
      <c r="R18" s="87">
        <v>1</v>
      </c>
      <c r="S18" s="88"/>
      <c r="T18" s="87"/>
      <c r="U18" s="87"/>
      <c r="V18" s="87"/>
      <c r="W18" s="87"/>
      <c r="X18" s="75">
        <f t="shared" si="2"/>
        <v>1</v>
      </c>
      <c r="Y18" s="87"/>
      <c r="Z18" s="87"/>
      <c r="AA18" s="87">
        <v>0.5</v>
      </c>
      <c r="AB18" s="76">
        <f t="shared" si="3"/>
        <v>0.5</v>
      </c>
      <c r="AC18" s="87"/>
      <c r="AD18" s="87"/>
      <c r="AE18" s="77">
        <f t="shared" si="4"/>
        <v>0</v>
      </c>
      <c r="AF18" s="87"/>
      <c r="AG18" s="78">
        <f t="shared" si="5"/>
        <v>0</v>
      </c>
      <c r="AH18" s="87"/>
      <c r="AI18" s="87"/>
      <c r="AJ18" s="87"/>
      <c r="AK18" s="87"/>
      <c r="AL18" s="87"/>
      <c r="AM18" s="79">
        <f t="shared" si="6"/>
        <v>0</v>
      </c>
      <c r="AN18" s="80">
        <f t="shared" si="7"/>
        <v>4.5</v>
      </c>
      <c r="AO18" s="89"/>
      <c r="AP18" s="90"/>
      <c r="AQ18" s="90"/>
      <c r="AR18" s="90"/>
      <c r="AS18" s="83">
        <f t="shared" si="8"/>
        <v>0</v>
      </c>
      <c r="AT18" s="87">
        <v>10</v>
      </c>
      <c r="AU18" s="87"/>
      <c r="AV18" s="91"/>
      <c r="AW18" s="77">
        <f t="shared" si="9"/>
        <v>10</v>
      </c>
      <c r="AX18" s="85">
        <f t="shared" si="10"/>
        <v>10</v>
      </c>
      <c r="AY18" s="108">
        <f t="shared" si="11"/>
        <v>14.5</v>
      </c>
    </row>
    <row r="19" spans="1:51" ht="30.75" customHeight="1">
      <c r="A19" s="110">
        <v>14</v>
      </c>
      <c r="B19" s="112">
        <v>200794</v>
      </c>
      <c r="C19" s="19" t="s">
        <v>163</v>
      </c>
      <c r="D19" s="19" t="s">
        <v>57</v>
      </c>
      <c r="E19" s="19" t="s">
        <v>151</v>
      </c>
      <c r="F19" s="20" t="s">
        <v>58</v>
      </c>
      <c r="G19" s="86"/>
      <c r="H19" s="87"/>
      <c r="I19" s="87">
        <v>4</v>
      </c>
      <c r="J19" s="87"/>
      <c r="K19" s="87"/>
      <c r="L19" s="87"/>
      <c r="M19" s="87"/>
      <c r="N19" s="72">
        <f t="shared" si="0"/>
        <v>4</v>
      </c>
      <c r="O19" s="87"/>
      <c r="P19" s="87">
        <v>1</v>
      </c>
      <c r="Q19" s="73">
        <f t="shared" si="1"/>
        <v>1</v>
      </c>
      <c r="R19" s="87"/>
      <c r="S19" s="88"/>
      <c r="T19" s="87"/>
      <c r="U19" s="87"/>
      <c r="V19" s="87"/>
      <c r="W19" s="87"/>
      <c r="X19" s="75">
        <f t="shared" si="2"/>
        <v>0</v>
      </c>
      <c r="Y19" s="87"/>
      <c r="Z19" s="87"/>
      <c r="AA19" s="87">
        <v>0.5</v>
      </c>
      <c r="AB19" s="76">
        <f t="shared" si="3"/>
        <v>0.5</v>
      </c>
      <c r="AC19" s="87">
        <v>1</v>
      </c>
      <c r="AD19" s="87">
        <v>0.5</v>
      </c>
      <c r="AE19" s="77">
        <f t="shared" si="4"/>
        <v>1</v>
      </c>
      <c r="AF19" s="87">
        <v>1</v>
      </c>
      <c r="AG19" s="78">
        <f t="shared" si="5"/>
        <v>1</v>
      </c>
      <c r="AH19" s="87">
        <v>1</v>
      </c>
      <c r="AI19" s="87">
        <v>1</v>
      </c>
      <c r="AJ19" s="87">
        <v>1</v>
      </c>
      <c r="AK19" s="87">
        <v>0.5</v>
      </c>
      <c r="AL19" s="87"/>
      <c r="AM19" s="79">
        <f t="shared" si="6"/>
        <v>2.5</v>
      </c>
      <c r="AN19" s="80">
        <f t="shared" si="7"/>
        <v>10</v>
      </c>
      <c r="AO19" s="89"/>
      <c r="AP19" s="90"/>
      <c r="AQ19" s="90"/>
      <c r="AR19" s="90">
        <v>1</v>
      </c>
      <c r="AS19" s="83">
        <f t="shared" si="8"/>
        <v>1</v>
      </c>
      <c r="AT19" s="87">
        <v>1.25</v>
      </c>
      <c r="AU19" s="87"/>
      <c r="AV19" s="91">
        <v>2</v>
      </c>
      <c r="AW19" s="77">
        <f t="shared" si="9"/>
        <v>3.25</v>
      </c>
      <c r="AX19" s="85">
        <f t="shared" si="10"/>
        <v>4.25</v>
      </c>
      <c r="AY19" s="108">
        <f t="shared" si="11"/>
        <v>14.25</v>
      </c>
    </row>
    <row r="20" spans="1:51" ht="30.75" customHeight="1">
      <c r="A20" s="110">
        <v>15</v>
      </c>
      <c r="B20" s="21">
        <v>601063</v>
      </c>
      <c r="C20" s="21" t="s">
        <v>110</v>
      </c>
      <c r="D20" s="21" t="s">
        <v>111</v>
      </c>
      <c r="E20" s="21" t="s">
        <v>112</v>
      </c>
      <c r="F20" s="22" t="s">
        <v>100</v>
      </c>
      <c r="G20" s="70"/>
      <c r="H20" s="71"/>
      <c r="I20" s="71"/>
      <c r="J20" s="71"/>
      <c r="K20" s="71"/>
      <c r="L20" s="71"/>
      <c r="M20" s="71"/>
      <c r="N20" s="72">
        <f t="shared" si="0"/>
        <v>0</v>
      </c>
      <c r="O20" s="71">
        <v>0.5</v>
      </c>
      <c r="P20" s="71"/>
      <c r="Q20" s="73">
        <f t="shared" si="1"/>
        <v>0.5</v>
      </c>
      <c r="R20" s="71"/>
      <c r="S20" s="74"/>
      <c r="T20" s="71"/>
      <c r="U20" s="71"/>
      <c r="V20" s="71"/>
      <c r="W20" s="71"/>
      <c r="X20" s="75">
        <f t="shared" si="2"/>
        <v>0</v>
      </c>
      <c r="Y20" s="71"/>
      <c r="Z20" s="71"/>
      <c r="AA20" s="71">
        <v>0.5</v>
      </c>
      <c r="AB20" s="76">
        <f t="shared" si="3"/>
        <v>0.5</v>
      </c>
      <c r="AC20" s="71"/>
      <c r="AD20" s="71">
        <v>0.1</v>
      </c>
      <c r="AE20" s="77">
        <f t="shared" si="4"/>
        <v>0.1</v>
      </c>
      <c r="AF20" s="71"/>
      <c r="AG20" s="78">
        <f t="shared" si="5"/>
        <v>0</v>
      </c>
      <c r="AH20" s="71">
        <v>1</v>
      </c>
      <c r="AI20" s="71"/>
      <c r="AJ20" s="71"/>
      <c r="AK20" s="71">
        <v>0.25</v>
      </c>
      <c r="AL20" s="71"/>
      <c r="AM20" s="79">
        <f t="shared" si="6"/>
        <v>1.25</v>
      </c>
      <c r="AN20" s="80">
        <f t="shared" si="7"/>
        <v>2.35</v>
      </c>
      <c r="AO20" s="81"/>
      <c r="AP20" s="82"/>
      <c r="AQ20" s="82">
        <v>1.5</v>
      </c>
      <c r="AR20" s="82"/>
      <c r="AS20" s="83">
        <f t="shared" si="8"/>
        <v>1.5</v>
      </c>
      <c r="AT20" s="71">
        <v>10</v>
      </c>
      <c r="AU20" s="71"/>
      <c r="AV20" s="84"/>
      <c r="AW20" s="77">
        <f t="shared" si="9"/>
        <v>10</v>
      </c>
      <c r="AX20" s="85">
        <f t="shared" si="10"/>
        <v>11.5</v>
      </c>
      <c r="AY20" s="108">
        <f t="shared" si="11"/>
        <v>13.85</v>
      </c>
    </row>
    <row r="21" spans="1:51" ht="30.75" customHeight="1">
      <c r="A21" s="110">
        <v>16</v>
      </c>
      <c r="B21" s="19">
        <v>208860</v>
      </c>
      <c r="C21" s="19" t="s">
        <v>168</v>
      </c>
      <c r="D21" s="19" t="s">
        <v>61</v>
      </c>
      <c r="E21" s="19" t="s">
        <v>169</v>
      </c>
      <c r="F21" s="20" t="s">
        <v>170</v>
      </c>
      <c r="G21" s="86"/>
      <c r="H21" s="87"/>
      <c r="I21" s="87"/>
      <c r="J21" s="87"/>
      <c r="K21" s="87"/>
      <c r="L21" s="87"/>
      <c r="M21" s="87"/>
      <c r="N21" s="72">
        <f t="shared" si="0"/>
        <v>0</v>
      </c>
      <c r="O21" s="87">
        <v>0.5</v>
      </c>
      <c r="P21" s="87"/>
      <c r="Q21" s="73">
        <f t="shared" si="1"/>
        <v>0.5</v>
      </c>
      <c r="R21" s="87"/>
      <c r="S21" s="88"/>
      <c r="T21" s="87"/>
      <c r="U21" s="87"/>
      <c r="V21" s="87"/>
      <c r="W21" s="87"/>
      <c r="X21" s="75">
        <f t="shared" si="2"/>
        <v>0</v>
      </c>
      <c r="Y21" s="87">
        <v>0.5</v>
      </c>
      <c r="Z21" s="87"/>
      <c r="AA21" s="87">
        <v>0.5</v>
      </c>
      <c r="AB21" s="76">
        <f t="shared" si="3"/>
        <v>1</v>
      </c>
      <c r="AC21" s="87"/>
      <c r="AD21" s="87">
        <v>0.06</v>
      </c>
      <c r="AE21" s="77">
        <f t="shared" si="4"/>
        <v>0.06</v>
      </c>
      <c r="AF21" s="87"/>
      <c r="AG21" s="78">
        <f t="shared" si="5"/>
        <v>0</v>
      </c>
      <c r="AH21" s="87">
        <v>1</v>
      </c>
      <c r="AI21" s="87"/>
      <c r="AJ21" s="87"/>
      <c r="AK21" s="87">
        <v>1</v>
      </c>
      <c r="AL21" s="87"/>
      <c r="AM21" s="79">
        <f t="shared" si="6"/>
        <v>2</v>
      </c>
      <c r="AN21" s="80">
        <f t="shared" si="7"/>
        <v>3.56</v>
      </c>
      <c r="AO21" s="89"/>
      <c r="AP21" s="90"/>
      <c r="AQ21" s="90"/>
      <c r="AR21" s="90">
        <v>1</v>
      </c>
      <c r="AS21" s="83">
        <f t="shared" si="8"/>
        <v>1</v>
      </c>
      <c r="AT21" s="87">
        <v>5.25</v>
      </c>
      <c r="AU21" s="87">
        <v>4</v>
      </c>
      <c r="AV21" s="91"/>
      <c r="AW21" s="77">
        <f t="shared" si="9"/>
        <v>9.25</v>
      </c>
      <c r="AX21" s="85">
        <f t="shared" si="10"/>
        <v>10.25</v>
      </c>
      <c r="AY21" s="108">
        <f t="shared" si="11"/>
        <v>13.81</v>
      </c>
    </row>
    <row r="22" spans="1:51" ht="30.75" customHeight="1">
      <c r="A22" s="110">
        <v>17</v>
      </c>
      <c r="B22" s="21">
        <v>210666</v>
      </c>
      <c r="C22" s="21" t="s">
        <v>145</v>
      </c>
      <c r="D22" s="21" t="s">
        <v>105</v>
      </c>
      <c r="E22" s="21" t="s">
        <v>103</v>
      </c>
      <c r="F22" s="22" t="s">
        <v>62</v>
      </c>
      <c r="G22" s="86"/>
      <c r="H22" s="87"/>
      <c r="I22" s="87"/>
      <c r="J22" s="87">
        <v>2.5</v>
      </c>
      <c r="K22" s="87"/>
      <c r="L22" s="87"/>
      <c r="M22" s="87"/>
      <c r="N22" s="72">
        <f t="shared" si="0"/>
        <v>2.5</v>
      </c>
      <c r="O22" s="87">
        <v>0.5</v>
      </c>
      <c r="P22" s="87"/>
      <c r="Q22" s="73">
        <f t="shared" si="1"/>
        <v>0.5</v>
      </c>
      <c r="R22" s="87">
        <v>1</v>
      </c>
      <c r="S22" s="88"/>
      <c r="T22" s="87"/>
      <c r="U22" s="87"/>
      <c r="V22" s="87"/>
      <c r="W22" s="87"/>
      <c r="X22" s="75">
        <f t="shared" si="2"/>
        <v>1</v>
      </c>
      <c r="Y22" s="87"/>
      <c r="Z22" s="87"/>
      <c r="AA22" s="87">
        <v>0.5</v>
      </c>
      <c r="AB22" s="76">
        <f t="shared" si="3"/>
        <v>0.5</v>
      </c>
      <c r="AC22" s="87">
        <v>0.5</v>
      </c>
      <c r="AD22" s="87"/>
      <c r="AE22" s="77">
        <f t="shared" si="4"/>
        <v>0.5</v>
      </c>
      <c r="AF22" s="87"/>
      <c r="AG22" s="78">
        <f t="shared" si="5"/>
        <v>0</v>
      </c>
      <c r="AH22" s="87"/>
      <c r="AI22" s="87">
        <v>0.25</v>
      </c>
      <c r="AJ22" s="87">
        <v>1</v>
      </c>
      <c r="AK22" s="87"/>
      <c r="AL22" s="87"/>
      <c r="AM22" s="79">
        <f t="shared" si="6"/>
        <v>1.25</v>
      </c>
      <c r="AN22" s="80">
        <f t="shared" si="7"/>
        <v>6.25</v>
      </c>
      <c r="AO22" s="89"/>
      <c r="AP22" s="90"/>
      <c r="AQ22" s="90"/>
      <c r="AR22" s="90">
        <v>1</v>
      </c>
      <c r="AS22" s="83">
        <f t="shared" si="8"/>
        <v>1</v>
      </c>
      <c r="AT22" s="87">
        <v>5</v>
      </c>
      <c r="AU22" s="87">
        <v>1.5</v>
      </c>
      <c r="AV22" s="91"/>
      <c r="AW22" s="77">
        <f t="shared" si="9"/>
        <v>6.5</v>
      </c>
      <c r="AX22" s="85">
        <f t="shared" si="10"/>
        <v>7.5</v>
      </c>
      <c r="AY22" s="108">
        <f t="shared" si="11"/>
        <v>13.75</v>
      </c>
    </row>
    <row r="23" spans="1:51" ht="30.75" customHeight="1">
      <c r="A23" s="110">
        <v>18</v>
      </c>
      <c r="B23" s="21">
        <v>591011</v>
      </c>
      <c r="C23" s="21" t="s">
        <v>143</v>
      </c>
      <c r="D23" s="21" t="s">
        <v>94</v>
      </c>
      <c r="E23" s="21" t="s">
        <v>103</v>
      </c>
      <c r="F23" s="22" t="s">
        <v>100</v>
      </c>
      <c r="G23" s="86"/>
      <c r="H23" s="87"/>
      <c r="I23" s="87"/>
      <c r="J23" s="87"/>
      <c r="K23" s="87"/>
      <c r="L23" s="87"/>
      <c r="M23" s="87"/>
      <c r="N23" s="72">
        <f t="shared" si="0"/>
        <v>0</v>
      </c>
      <c r="O23" s="87"/>
      <c r="P23" s="87">
        <v>1</v>
      </c>
      <c r="Q23" s="73">
        <f t="shared" si="1"/>
        <v>1</v>
      </c>
      <c r="R23" s="87"/>
      <c r="S23" s="88"/>
      <c r="T23" s="87">
        <v>0.6</v>
      </c>
      <c r="U23" s="87"/>
      <c r="V23" s="87"/>
      <c r="W23" s="87"/>
      <c r="X23" s="75">
        <f t="shared" si="2"/>
        <v>0.6</v>
      </c>
      <c r="Y23" s="87"/>
      <c r="Z23" s="87"/>
      <c r="AA23" s="87">
        <v>0.5</v>
      </c>
      <c r="AB23" s="76">
        <f t="shared" si="3"/>
        <v>0.5</v>
      </c>
      <c r="AC23" s="87"/>
      <c r="AD23" s="87"/>
      <c r="AE23" s="77">
        <f t="shared" si="4"/>
        <v>0</v>
      </c>
      <c r="AF23" s="87"/>
      <c r="AG23" s="78">
        <f t="shared" si="5"/>
        <v>0</v>
      </c>
      <c r="AH23" s="87">
        <v>1</v>
      </c>
      <c r="AI23" s="87"/>
      <c r="AJ23" s="87">
        <v>0.2</v>
      </c>
      <c r="AK23" s="87">
        <v>0.25</v>
      </c>
      <c r="AL23" s="87"/>
      <c r="AM23" s="79">
        <f t="shared" si="6"/>
        <v>1.45</v>
      </c>
      <c r="AN23" s="80">
        <f t="shared" si="7"/>
        <v>3.55</v>
      </c>
      <c r="AO23" s="89"/>
      <c r="AP23" s="90"/>
      <c r="AQ23" s="90">
        <v>0.15</v>
      </c>
      <c r="AR23" s="90"/>
      <c r="AS23" s="83">
        <f t="shared" si="8"/>
        <v>0.15</v>
      </c>
      <c r="AT23" s="87">
        <v>10</v>
      </c>
      <c r="AU23" s="87"/>
      <c r="AV23" s="91"/>
      <c r="AW23" s="77">
        <f t="shared" si="9"/>
        <v>10</v>
      </c>
      <c r="AX23" s="85">
        <f t="shared" si="10"/>
        <v>10.15</v>
      </c>
      <c r="AY23" s="108">
        <f t="shared" si="11"/>
        <v>13.7</v>
      </c>
    </row>
    <row r="24" spans="1:51" ht="30.75" customHeight="1">
      <c r="A24" s="110">
        <v>19</v>
      </c>
      <c r="B24" s="19">
        <v>590749</v>
      </c>
      <c r="C24" s="19" t="s">
        <v>138</v>
      </c>
      <c r="D24" s="19" t="s">
        <v>137</v>
      </c>
      <c r="E24" s="19" t="s">
        <v>139</v>
      </c>
      <c r="F24" s="20" t="s">
        <v>100</v>
      </c>
      <c r="G24" s="86"/>
      <c r="H24" s="87"/>
      <c r="I24" s="87"/>
      <c r="J24" s="87"/>
      <c r="K24" s="87"/>
      <c r="L24" s="87"/>
      <c r="M24" s="87"/>
      <c r="N24" s="72">
        <f t="shared" si="0"/>
        <v>0</v>
      </c>
      <c r="O24" s="87"/>
      <c r="P24" s="87">
        <v>1</v>
      </c>
      <c r="Q24" s="73">
        <f t="shared" si="1"/>
        <v>1</v>
      </c>
      <c r="R24" s="87"/>
      <c r="S24" s="88"/>
      <c r="T24" s="87">
        <v>0.6</v>
      </c>
      <c r="U24" s="87"/>
      <c r="V24" s="87"/>
      <c r="W24" s="87"/>
      <c r="X24" s="75">
        <f t="shared" si="2"/>
        <v>0.6</v>
      </c>
      <c r="Y24" s="87"/>
      <c r="Z24" s="87"/>
      <c r="AA24" s="87">
        <v>0.5</v>
      </c>
      <c r="AB24" s="76">
        <f t="shared" si="3"/>
        <v>0.5</v>
      </c>
      <c r="AC24" s="87"/>
      <c r="AD24" s="87"/>
      <c r="AE24" s="77">
        <f t="shared" si="4"/>
        <v>0</v>
      </c>
      <c r="AF24" s="87"/>
      <c r="AG24" s="78">
        <f t="shared" si="5"/>
        <v>0</v>
      </c>
      <c r="AH24" s="87"/>
      <c r="AI24" s="87"/>
      <c r="AJ24" s="87"/>
      <c r="AK24" s="87"/>
      <c r="AL24" s="87"/>
      <c r="AM24" s="79">
        <f t="shared" si="6"/>
        <v>0</v>
      </c>
      <c r="AN24" s="80">
        <f t="shared" si="7"/>
        <v>2.1</v>
      </c>
      <c r="AO24" s="89"/>
      <c r="AP24" s="90"/>
      <c r="AQ24" s="90">
        <v>1.5</v>
      </c>
      <c r="AR24" s="90"/>
      <c r="AS24" s="83">
        <f t="shared" si="8"/>
        <v>1.5</v>
      </c>
      <c r="AT24" s="87">
        <v>10</v>
      </c>
      <c r="AU24" s="87"/>
      <c r="AV24" s="91"/>
      <c r="AW24" s="77">
        <f t="shared" si="9"/>
        <v>10</v>
      </c>
      <c r="AX24" s="85">
        <f t="shared" si="10"/>
        <v>11.5</v>
      </c>
      <c r="AY24" s="108">
        <f t="shared" si="11"/>
        <v>13.6</v>
      </c>
    </row>
    <row r="25" spans="1:51" ht="30.75" customHeight="1">
      <c r="A25" s="110">
        <v>20</v>
      </c>
      <c r="B25" s="19">
        <v>204370</v>
      </c>
      <c r="C25" s="19" t="s">
        <v>149</v>
      </c>
      <c r="D25" s="19" t="s">
        <v>150</v>
      </c>
      <c r="E25" s="19" t="s">
        <v>151</v>
      </c>
      <c r="F25" s="20" t="s">
        <v>152</v>
      </c>
      <c r="G25" s="86"/>
      <c r="H25" s="87"/>
      <c r="I25" s="87"/>
      <c r="J25" s="87"/>
      <c r="K25" s="87"/>
      <c r="L25" s="87"/>
      <c r="M25" s="87">
        <v>2</v>
      </c>
      <c r="N25" s="72">
        <f t="shared" si="0"/>
        <v>2</v>
      </c>
      <c r="O25" s="87"/>
      <c r="P25" s="87"/>
      <c r="Q25" s="73">
        <f t="shared" si="1"/>
        <v>0</v>
      </c>
      <c r="R25" s="87"/>
      <c r="S25" s="88"/>
      <c r="T25" s="87"/>
      <c r="U25" s="87"/>
      <c r="V25" s="87"/>
      <c r="W25" s="87"/>
      <c r="X25" s="75">
        <f t="shared" si="2"/>
        <v>0</v>
      </c>
      <c r="Y25" s="87"/>
      <c r="Z25" s="87"/>
      <c r="AA25" s="87">
        <v>0.5</v>
      </c>
      <c r="AB25" s="76">
        <f t="shared" si="3"/>
        <v>0.5</v>
      </c>
      <c r="AC25" s="87"/>
      <c r="AD25" s="87">
        <v>0.1</v>
      </c>
      <c r="AE25" s="77">
        <f t="shared" si="4"/>
        <v>0.1</v>
      </c>
      <c r="AF25" s="87"/>
      <c r="AG25" s="78">
        <f t="shared" si="5"/>
        <v>0</v>
      </c>
      <c r="AH25" s="87">
        <v>1</v>
      </c>
      <c r="AI25" s="87"/>
      <c r="AJ25" s="87">
        <v>1</v>
      </c>
      <c r="AK25" s="87">
        <v>2.1</v>
      </c>
      <c r="AL25" s="87"/>
      <c r="AM25" s="79">
        <f t="shared" si="6"/>
        <v>2.5</v>
      </c>
      <c r="AN25" s="80">
        <f t="shared" si="7"/>
        <v>5.1</v>
      </c>
      <c r="AO25" s="89"/>
      <c r="AP25" s="90"/>
      <c r="AQ25" s="90"/>
      <c r="AR25" s="90"/>
      <c r="AS25" s="83">
        <f t="shared" si="8"/>
        <v>0</v>
      </c>
      <c r="AT25" s="87">
        <v>8.25</v>
      </c>
      <c r="AU25" s="87"/>
      <c r="AV25" s="91"/>
      <c r="AW25" s="77">
        <f t="shared" si="9"/>
        <v>8.25</v>
      </c>
      <c r="AX25" s="85">
        <f t="shared" si="10"/>
        <v>8.25</v>
      </c>
      <c r="AY25" s="108">
        <f t="shared" si="11"/>
        <v>13.35</v>
      </c>
    </row>
    <row r="26" spans="1:51" ht="30.75" customHeight="1">
      <c r="A26" s="110">
        <v>21</v>
      </c>
      <c r="B26" s="19">
        <v>200253</v>
      </c>
      <c r="C26" s="19" t="s">
        <v>205</v>
      </c>
      <c r="D26" s="19" t="s">
        <v>197</v>
      </c>
      <c r="E26" s="19" t="s">
        <v>206</v>
      </c>
      <c r="F26" s="20" t="s">
        <v>58</v>
      </c>
      <c r="G26" s="86"/>
      <c r="H26" s="87"/>
      <c r="I26" s="87"/>
      <c r="J26" s="87">
        <v>2.5</v>
      </c>
      <c r="K26" s="87"/>
      <c r="L26" s="87"/>
      <c r="M26" s="87"/>
      <c r="N26" s="72">
        <f t="shared" si="0"/>
        <v>2.5</v>
      </c>
      <c r="O26" s="87"/>
      <c r="P26" s="87"/>
      <c r="Q26" s="73">
        <f t="shared" si="1"/>
        <v>0</v>
      </c>
      <c r="R26" s="87"/>
      <c r="S26" s="88"/>
      <c r="T26" s="87">
        <v>0.6</v>
      </c>
      <c r="U26" s="87"/>
      <c r="V26" s="87"/>
      <c r="W26" s="87"/>
      <c r="X26" s="75">
        <f t="shared" si="2"/>
        <v>0.6</v>
      </c>
      <c r="Y26" s="87"/>
      <c r="Z26" s="87"/>
      <c r="AA26" s="87"/>
      <c r="AB26" s="76">
        <f t="shared" si="3"/>
        <v>0</v>
      </c>
      <c r="AC26" s="87"/>
      <c r="AD26" s="87"/>
      <c r="AE26" s="77">
        <f t="shared" si="4"/>
        <v>0</v>
      </c>
      <c r="AF26" s="87"/>
      <c r="AG26" s="78">
        <f t="shared" si="5"/>
        <v>0</v>
      </c>
      <c r="AH26" s="87"/>
      <c r="AI26" s="87"/>
      <c r="AJ26" s="87"/>
      <c r="AK26" s="87"/>
      <c r="AL26" s="87"/>
      <c r="AM26" s="79">
        <f t="shared" si="6"/>
        <v>0</v>
      </c>
      <c r="AN26" s="80">
        <f t="shared" si="7"/>
        <v>3.1</v>
      </c>
      <c r="AO26" s="89"/>
      <c r="AP26" s="90"/>
      <c r="AQ26" s="90"/>
      <c r="AR26" s="90"/>
      <c r="AS26" s="83">
        <f t="shared" si="8"/>
        <v>0</v>
      </c>
      <c r="AT26" s="87">
        <v>10</v>
      </c>
      <c r="AU26" s="87"/>
      <c r="AV26" s="91"/>
      <c r="AW26" s="77">
        <f t="shared" si="9"/>
        <v>10</v>
      </c>
      <c r="AX26" s="85">
        <f t="shared" si="10"/>
        <v>10</v>
      </c>
      <c r="AY26" s="108">
        <f t="shared" si="11"/>
        <v>13.1</v>
      </c>
    </row>
    <row r="27" spans="1:51" ht="30.75" customHeight="1">
      <c r="A27" s="110">
        <v>22</v>
      </c>
      <c r="B27" s="21">
        <v>599783</v>
      </c>
      <c r="C27" s="21" t="s">
        <v>136</v>
      </c>
      <c r="D27" s="21" t="s">
        <v>137</v>
      </c>
      <c r="E27" s="21" t="s">
        <v>112</v>
      </c>
      <c r="F27" s="22" t="s">
        <v>100</v>
      </c>
      <c r="G27" s="86"/>
      <c r="H27" s="87"/>
      <c r="I27" s="87"/>
      <c r="J27" s="87"/>
      <c r="K27" s="87"/>
      <c r="L27" s="87"/>
      <c r="M27" s="87"/>
      <c r="N27" s="72">
        <f t="shared" si="0"/>
        <v>0</v>
      </c>
      <c r="O27" s="87">
        <v>0.5</v>
      </c>
      <c r="P27" s="87"/>
      <c r="Q27" s="73">
        <f t="shared" si="1"/>
        <v>0.5</v>
      </c>
      <c r="R27" s="87"/>
      <c r="S27" s="88"/>
      <c r="T27" s="87"/>
      <c r="U27" s="87"/>
      <c r="V27" s="87"/>
      <c r="W27" s="87"/>
      <c r="X27" s="75">
        <f t="shared" si="2"/>
        <v>0</v>
      </c>
      <c r="Y27" s="87"/>
      <c r="Z27" s="87"/>
      <c r="AA27" s="87">
        <v>0.5</v>
      </c>
      <c r="AB27" s="76">
        <f t="shared" si="3"/>
        <v>0.5</v>
      </c>
      <c r="AC27" s="87"/>
      <c r="AD27" s="87">
        <v>0.06</v>
      </c>
      <c r="AE27" s="77">
        <f t="shared" si="4"/>
        <v>0.06</v>
      </c>
      <c r="AF27" s="87"/>
      <c r="AG27" s="78">
        <f t="shared" si="5"/>
        <v>0</v>
      </c>
      <c r="AH27" s="87">
        <v>1</v>
      </c>
      <c r="AI27" s="87"/>
      <c r="AJ27" s="87"/>
      <c r="AK27" s="87">
        <v>0.25</v>
      </c>
      <c r="AL27" s="87"/>
      <c r="AM27" s="79">
        <f t="shared" si="6"/>
        <v>1.25</v>
      </c>
      <c r="AN27" s="80">
        <f t="shared" si="7"/>
        <v>2.31</v>
      </c>
      <c r="AO27" s="89"/>
      <c r="AP27" s="90"/>
      <c r="AQ27" s="90">
        <v>0.45</v>
      </c>
      <c r="AR27" s="90">
        <v>0.25</v>
      </c>
      <c r="AS27" s="83">
        <f t="shared" si="8"/>
        <v>0.7</v>
      </c>
      <c r="AT27" s="87">
        <v>10</v>
      </c>
      <c r="AU27" s="87"/>
      <c r="AV27" s="91"/>
      <c r="AW27" s="77">
        <f t="shared" si="9"/>
        <v>10</v>
      </c>
      <c r="AX27" s="85">
        <f t="shared" si="10"/>
        <v>10.7</v>
      </c>
      <c r="AY27" s="108">
        <f t="shared" si="11"/>
        <v>13.01</v>
      </c>
    </row>
    <row r="28" spans="1:51" ht="30.75" customHeight="1">
      <c r="A28" s="110">
        <v>23</v>
      </c>
      <c r="B28" s="19">
        <v>703331</v>
      </c>
      <c r="C28" s="19" t="s">
        <v>118</v>
      </c>
      <c r="D28" s="19" t="s">
        <v>102</v>
      </c>
      <c r="E28" s="19" t="s">
        <v>99</v>
      </c>
      <c r="F28" s="20" t="s">
        <v>100</v>
      </c>
      <c r="G28" s="86"/>
      <c r="H28" s="87"/>
      <c r="I28" s="87">
        <v>4</v>
      </c>
      <c r="J28" s="87"/>
      <c r="K28" s="87"/>
      <c r="L28" s="87"/>
      <c r="M28" s="87">
        <v>2</v>
      </c>
      <c r="N28" s="72">
        <f t="shared" si="0"/>
        <v>6</v>
      </c>
      <c r="O28" s="87">
        <v>0.5</v>
      </c>
      <c r="P28" s="87"/>
      <c r="Q28" s="73">
        <f t="shared" si="1"/>
        <v>0.5</v>
      </c>
      <c r="R28" s="87">
        <v>1</v>
      </c>
      <c r="S28" s="88"/>
      <c r="T28" s="87"/>
      <c r="U28" s="87"/>
      <c r="V28" s="87"/>
      <c r="W28" s="87">
        <v>0.3</v>
      </c>
      <c r="X28" s="75">
        <f t="shared" si="2"/>
        <v>1.3</v>
      </c>
      <c r="Y28" s="87"/>
      <c r="Z28" s="87"/>
      <c r="AA28" s="87">
        <v>0.5</v>
      </c>
      <c r="AB28" s="76">
        <f t="shared" si="3"/>
        <v>0.5</v>
      </c>
      <c r="AC28" s="87"/>
      <c r="AD28" s="87"/>
      <c r="AE28" s="77">
        <f t="shared" si="4"/>
        <v>0</v>
      </c>
      <c r="AF28" s="87"/>
      <c r="AG28" s="78">
        <f t="shared" si="5"/>
        <v>0</v>
      </c>
      <c r="AH28" s="87">
        <v>0.25</v>
      </c>
      <c r="AI28" s="87">
        <v>0.25</v>
      </c>
      <c r="AJ28" s="87">
        <v>0.1</v>
      </c>
      <c r="AK28" s="87">
        <v>0.25</v>
      </c>
      <c r="AL28" s="87"/>
      <c r="AM28" s="79">
        <f t="shared" si="6"/>
        <v>0.85</v>
      </c>
      <c r="AN28" s="80">
        <f t="shared" si="7"/>
        <v>9.15</v>
      </c>
      <c r="AO28" s="89"/>
      <c r="AP28" s="90"/>
      <c r="AQ28" s="90">
        <v>0.3</v>
      </c>
      <c r="AR28" s="90"/>
      <c r="AS28" s="83">
        <f t="shared" si="8"/>
        <v>0.3</v>
      </c>
      <c r="AT28" s="87">
        <v>3.5</v>
      </c>
      <c r="AU28" s="87"/>
      <c r="AV28" s="91"/>
      <c r="AW28" s="77">
        <f t="shared" si="9"/>
        <v>3.5</v>
      </c>
      <c r="AX28" s="85">
        <f t="shared" si="10"/>
        <v>3.8</v>
      </c>
      <c r="AY28" s="108">
        <f t="shared" si="11"/>
        <v>12.95</v>
      </c>
    </row>
    <row r="29" spans="1:51" ht="30.75" customHeight="1">
      <c r="A29" s="110">
        <v>24</v>
      </c>
      <c r="B29" s="21">
        <v>596908</v>
      </c>
      <c r="C29" s="21" t="s">
        <v>63</v>
      </c>
      <c r="D29" s="21" t="s">
        <v>132</v>
      </c>
      <c r="E29" s="21" t="s">
        <v>106</v>
      </c>
      <c r="F29" s="22" t="s">
        <v>133</v>
      </c>
      <c r="G29" s="86"/>
      <c r="H29" s="87"/>
      <c r="I29" s="87"/>
      <c r="J29" s="87"/>
      <c r="K29" s="87"/>
      <c r="L29" s="87"/>
      <c r="M29" s="87"/>
      <c r="N29" s="72">
        <f t="shared" si="0"/>
        <v>0</v>
      </c>
      <c r="O29" s="87">
        <v>0.5</v>
      </c>
      <c r="P29" s="87"/>
      <c r="Q29" s="73">
        <f t="shared" si="1"/>
        <v>0.5</v>
      </c>
      <c r="R29" s="87">
        <v>1</v>
      </c>
      <c r="S29" s="88"/>
      <c r="T29" s="87"/>
      <c r="U29" s="87"/>
      <c r="V29" s="87"/>
      <c r="W29" s="87"/>
      <c r="X29" s="75">
        <f t="shared" si="2"/>
        <v>1</v>
      </c>
      <c r="Y29" s="87"/>
      <c r="Z29" s="87"/>
      <c r="AA29" s="87">
        <v>0.5</v>
      </c>
      <c r="AB29" s="76">
        <f t="shared" si="3"/>
        <v>0.5</v>
      </c>
      <c r="AC29" s="87"/>
      <c r="AD29" s="87">
        <v>0.01</v>
      </c>
      <c r="AE29" s="77">
        <f t="shared" si="4"/>
        <v>0.01</v>
      </c>
      <c r="AF29" s="87"/>
      <c r="AG29" s="78">
        <f t="shared" si="5"/>
        <v>0</v>
      </c>
      <c r="AH29" s="87"/>
      <c r="AI29" s="87"/>
      <c r="AJ29" s="87">
        <v>0.2</v>
      </c>
      <c r="AK29" s="87"/>
      <c r="AL29" s="87"/>
      <c r="AM29" s="79">
        <f t="shared" si="6"/>
        <v>0.2</v>
      </c>
      <c r="AN29" s="80">
        <f t="shared" si="7"/>
        <v>2.21</v>
      </c>
      <c r="AO29" s="89"/>
      <c r="AP29" s="90"/>
      <c r="AQ29" s="90">
        <v>0.45</v>
      </c>
      <c r="AR29" s="90"/>
      <c r="AS29" s="83">
        <f t="shared" si="8"/>
        <v>0.45</v>
      </c>
      <c r="AT29" s="87">
        <v>10</v>
      </c>
      <c r="AU29" s="87"/>
      <c r="AV29" s="91"/>
      <c r="AW29" s="77">
        <f t="shared" si="9"/>
        <v>10</v>
      </c>
      <c r="AX29" s="85">
        <f t="shared" si="10"/>
        <v>10.45</v>
      </c>
      <c r="AY29" s="108">
        <f t="shared" si="11"/>
        <v>12.66</v>
      </c>
    </row>
    <row r="30" spans="1:51" ht="30.75" customHeight="1">
      <c r="A30" s="110">
        <v>25</v>
      </c>
      <c r="B30" s="21">
        <v>603962</v>
      </c>
      <c r="C30" s="21" t="s">
        <v>144</v>
      </c>
      <c r="D30" s="21" t="s">
        <v>96</v>
      </c>
      <c r="E30" s="21" t="s">
        <v>103</v>
      </c>
      <c r="F30" s="22" t="s">
        <v>100</v>
      </c>
      <c r="G30" s="86"/>
      <c r="H30" s="87"/>
      <c r="I30" s="87"/>
      <c r="J30" s="87"/>
      <c r="K30" s="87"/>
      <c r="L30" s="87"/>
      <c r="M30" s="87"/>
      <c r="N30" s="72">
        <f t="shared" si="0"/>
        <v>0</v>
      </c>
      <c r="O30" s="87">
        <v>0.5</v>
      </c>
      <c r="P30" s="87"/>
      <c r="Q30" s="73">
        <f t="shared" si="1"/>
        <v>0.5</v>
      </c>
      <c r="R30" s="87"/>
      <c r="S30" s="88"/>
      <c r="T30" s="87">
        <v>0.6</v>
      </c>
      <c r="U30" s="87"/>
      <c r="V30" s="87"/>
      <c r="W30" s="87"/>
      <c r="X30" s="75">
        <f t="shared" si="2"/>
        <v>0.6</v>
      </c>
      <c r="Y30" s="87"/>
      <c r="Z30" s="87"/>
      <c r="AA30" s="87">
        <v>0.5</v>
      </c>
      <c r="AB30" s="76">
        <f t="shared" si="3"/>
        <v>0.5</v>
      </c>
      <c r="AC30" s="87"/>
      <c r="AD30" s="87">
        <v>0.5</v>
      </c>
      <c r="AE30" s="77">
        <f t="shared" si="4"/>
        <v>0.5</v>
      </c>
      <c r="AF30" s="87"/>
      <c r="AG30" s="78">
        <f t="shared" si="5"/>
        <v>0</v>
      </c>
      <c r="AH30" s="87">
        <v>0.25</v>
      </c>
      <c r="AI30" s="87"/>
      <c r="AJ30" s="87"/>
      <c r="AK30" s="87">
        <v>0.25</v>
      </c>
      <c r="AL30" s="87"/>
      <c r="AM30" s="79">
        <f t="shared" si="6"/>
        <v>0.5</v>
      </c>
      <c r="AN30" s="80">
        <f t="shared" si="7"/>
        <v>2.6</v>
      </c>
      <c r="AO30" s="89"/>
      <c r="AP30" s="90"/>
      <c r="AQ30" s="90"/>
      <c r="AR30" s="90"/>
      <c r="AS30" s="83">
        <f t="shared" si="8"/>
        <v>0</v>
      </c>
      <c r="AT30" s="87">
        <v>10</v>
      </c>
      <c r="AU30" s="87"/>
      <c r="AV30" s="91"/>
      <c r="AW30" s="77">
        <f t="shared" si="9"/>
        <v>10</v>
      </c>
      <c r="AX30" s="85">
        <f t="shared" si="10"/>
        <v>10</v>
      </c>
      <c r="AY30" s="108">
        <f t="shared" si="11"/>
        <v>12.6</v>
      </c>
    </row>
    <row r="31" spans="1:51" ht="30.75" customHeight="1">
      <c r="A31" s="110">
        <v>26</v>
      </c>
      <c r="B31" s="19">
        <v>201193</v>
      </c>
      <c r="C31" s="19" t="s">
        <v>202</v>
      </c>
      <c r="D31" s="19" t="s">
        <v>203</v>
      </c>
      <c r="E31" s="19" t="s">
        <v>176</v>
      </c>
      <c r="F31" s="20" t="s">
        <v>156</v>
      </c>
      <c r="G31" s="86"/>
      <c r="H31" s="87"/>
      <c r="I31" s="87"/>
      <c r="J31" s="87"/>
      <c r="K31" s="87"/>
      <c r="L31" s="87"/>
      <c r="M31" s="87"/>
      <c r="N31" s="72">
        <f t="shared" si="0"/>
        <v>0</v>
      </c>
      <c r="O31" s="87">
        <v>0.5</v>
      </c>
      <c r="P31" s="87"/>
      <c r="Q31" s="73">
        <f t="shared" si="1"/>
        <v>0.5</v>
      </c>
      <c r="R31" s="87"/>
      <c r="S31" s="88"/>
      <c r="T31" s="87"/>
      <c r="U31" s="87"/>
      <c r="V31" s="87"/>
      <c r="W31" s="87"/>
      <c r="X31" s="75">
        <f t="shared" si="2"/>
        <v>0</v>
      </c>
      <c r="Y31" s="87"/>
      <c r="Z31" s="87"/>
      <c r="AA31" s="87">
        <v>0.5</v>
      </c>
      <c r="AB31" s="76">
        <f t="shared" si="3"/>
        <v>0.5</v>
      </c>
      <c r="AC31" s="87"/>
      <c r="AD31" s="87">
        <v>0.04</v>
      </c>
      <c r="AE31" s="77">
        <f t="shared" si="4"/>
        <v>0.04</v>
      </c>
      <c r="AF31" s="87"/>
      <c r="AG31" s="78">
        <f t="shared" si="5"/>
        <v>0</v>
      </c>
      <c r="AH31" s="87">
        <v>1</v>
      </c>
      <c r="AI31" s="87"/>
      <c r="AJ31" s="87">
        <v>0.2</v>
      </c>
      <c r="AK31" s="87">
        <v>0.25</v>
      </c>
      <c r="AL31" s="87"/>
      <c r="AM31" s="79">
        <f t="shared" si="6"/>
        <v>1.45</v>
      </c>
      <c r="AN31" s="80">
        <f t="shared" si="7"/>
        <v>2.49</v>
      </c>
      <c r="AO31" s="89"/>
      <c r="AP31" s="90"/>
      <c r="AQ31" s="90"/>
      <c r="AR31" s="90"/>
      <c r="AS31" s="83">
        <f t="shared" si="8"/>
        <v>0</v>
      </c>
      <c r="AT31" s="87">
        <v>10</v>
      </c>
      <c r="AU31" s="87"/>
      <c r="AV31" s="91"/>
      <c r="AW31" s="77">
        <f t="shared" si="9"/>
        <v>10</v>
      </c>
      <c r="AX31" s="85">
        <f t="shared" si="10"/>
        <v>10</v>
      </c>
      <c r="AY31" s="108">
        <f t="shared" si="11"/>
        <v>12.49</v>
      </c>
    </row>
    <row r="32" spans="1:51" ht="30.75" customHeight="1">
      <c r="A32" s="110">
        <v>27</v>
      </c>
      <c r="B32" s="21">
        <v>598294</v>
      </c>
      <c r="C32" s="21" t="s">
        <v>107</v>
      </c>
      <c r="D32" s="21" t="s">
        <v>108</v>
      </c>
      <c r="E32" s="21" t="s">
        <v>106</v>
      </c>
      <c r="F32" s="22" t="s">
        <v>100</v>
      </c>
      <c r="G32" s="70"/>
      <c r="H32" s="71"/>
      <c r="I32" s="71"/>
      <c r="J32" s="71"/>
      <c r="K32" s="71"/>
      <c r="L32" s="71"/>
      <c r="M32" s="71"/>
      <c r="N32" s="72">
        <f t="shared" si="0"/>
        <v>0</v>
      </c>
      <c r="O32" s="71">
        <v>0.5</v>
      </c>
      <c r="P32" s="71"/>
      <c r="Q32" s="73">
        <f t="shared" si="1"/>
        <v>0.5</v>
      </c>
      <c r="R32" s="71"/>
      <c r="S32" s="74"/>
      <c r="T32" s="71"/>
      <c r="U32" s="71"/>
      <c r="V32" s="71"/>
      <c r="W32" s="71"/>
      <c r="X32" s="75">
        <f t="shared" si="2"/>
        <v>0</v>
      </c>
      <c r="Y32" s="71"/>
      <c r="Z32" s="71"/>
      <c r="AA32" s="71">
        <v>0.2</v>
      </c>
      <c r="AB32" s="76">
        <f t="shared" si="3"/>
        <v>0.2</v>
      </c>
      <c r="AC32" s="71"/>
      <c r="AD32" s="71"/>
      <c r="AE32" s="77">
        <f t="shared" si="4"/>
        <v>0</v>
      </c>
      <c r="AF32" s="71"/>
      <c r="AG32" s="78">
        <f t="shared" si="5"/>
        <v>0</v>
      </c>
      <c r="AH32" s="71">
        <v>0.25</v>
      </c>
      <c r="AI32" s="71"/>
      <c r="AJ32" s="71"/>
      <c r="AK32" s="71"/>
      <c r="AL32" s="71"/>
      <c r="AM32" s="79">
        <f t="shared" si="6"/>
        <v>0.25</v>
      </c>
      <c r="AN32" s="80">
        <f t="shared" si="7"/>
        <v>0.95</v>
      </c>
      <c r="AO32" s="81"/>
      <c r="AP32" s="82"/>
      <c r="AQ32" s="82">
        <v>1.5</v>
      </c>
      <c r="AR32" s="82"/>
      <c r="AS32" s="83">
        <f t="shared" si="8"/>
        <v>1.5</v>
      </c>
      <c r="AT32" s="71">
        <v>10</v>
      </c>
      <c r="AU32" s="71"/>
      <c r="AV32" s="84"/>
      <c r="AW32" s="77">
        <f t="shared" si="9"/>
        <v>10</v>
      </c>
      <c r="AX32" s="85">
        <f t="shared" si="10"/>
        <v>11.5</v>
      </c>
      <c r="AY32" s="108">
        <f t="shared" si="11"/>
        <v>12.45</v>
      </c>
    </row>
    <row r="33" spans="1:51" ht="30.75" customHeight="1">
      <c r="A33" s="110">
        <v>28</v>
      </c>
      <c r="B33" s="19">
        <v>599523</v>
      </c>
      <c r="C33" s="19" t="s">
        <v>131</v>
      </c>
      <c r="D33" s="19" t="s">
        <v>57</v>
      </c>
      <c r="E33" s="19" t="s">
        <v>99</v>
      </c>
      <c r="F33" s="20" t="s">
        <v>100</v>
      </c>
      <c r="G33" s="86"/>
      <c r="H33" s="87"/>
      <c r="I33" s="87"/>
      <c r="J33" s="87"/>
      <c r="K33" s="87"/>
      <c r="L33" s="87"/>
      <c r="M33" s="87"/>
      <c r="N33" s="72">
        <f t="shared" si="0"/>
        <v>0</v>
      </c>
      <c r="O33" s="87"/>
      <c r="P33" s="87">
        <v>1</v>
      </c>
      <c r="Q33" s="73">
        <f t="shared" si="1"/>
        <v>1</v>
      </c>
      <c r="R33" s="87"/>
      <c r="S33" s="88"/>
      <c r="T33" s="87">
        <v>0.6</v>
      </c>
      <c r="U33" s="87"/>
      <c r="V33" s="87"/>
      <c r="W33" s="87"/>
      <c r="X33" s="75">
        <f t="shared" si="2"/>
        <v>0.6</v>
      </c>
      <c r="Y33" s="87"/>
      <c r="Z33" s="87">
        <v>0.5</v>
      </c>
      <c r="AA33" s="87">
        <v>0.5</v>
      </c>
      <c r="AB33" s="76">
        <f t="shared" si="3"/>
        <v>1</v>
      </c>
      <c r="AC33" s="87"/>
      <c r="AD33" s="87">
        <v>0.1</v>
      </c>
      <c r="AE33" s="77">
        <f t="shared" si="4"/>
        <v>0.1</v>
      </c>
      <c r="AF33" s="87"/>
      <c r="AG33" s="78">
        <f t="shared" si="5"/>
        <v>0</v>
      </c>
      <c r="AH33" s="87"/>
      <c r="AI33" s="87"/>
      <c r="AJ33" s="87"/>
      <c r="AK33" s="87"/>
      <c r="AL33" s="87"/>
      <c r="AM33" s="79">
        <f t="shared" si="6"/>
        <v>0</v>
      </c>
      <c r="AN33" s="80">
        <f t="shared" si="7"/>
        <v>2.7</v>
      </c>
      <c r="AO33" s="89"/>
      <c r="AP33" s="90"/>
      <c r="AQ33" s="90">
        <v>0.675</v>
      </c>
      <c r="AR33" s="90">
        <v>0.81</v>
      </c>
      <c r="AS33" s="83">
        <f t="shared" si="8"/>
        <v>1.485</v>
      </c>
      <c r="AT33" s="87">
        <v>8.25</v>
      </c>
      <c r="AU33" s="87"/>
      <c r="AV33" s="91"/>
      <c r="AW33" s="77">
        <f t="shared" si="9"/>
        <v>8.25</v>
      </c>
      <c r="AX33" s="85">
        <f t="shared" si="10"/>
        <v>9.735</v>
      </c>
      <c r="AY33" s="108">
        <f t="shared" si="11"/>
        <v>12.434999999999999</v>
      </c>
    </row>
    <row r="34" spans="1:51" ht="30.75" customHeight="1">
      <c r="A34" s="110">
        <v>29</v>
      </c>
      <c r="B34" s="111">
        <v>186225</v>
      </c>
      <c r="C34" s="19" t="s">
        <v>173</v>
      </c>
      <c r="D34" s="19" t="s">
        <v>174</v>
      </c>
      <c r="E34" s="19" t="s">
        <v>151</v>
      </c>
      <c r="F34" s="20" t="s">
        <v>59</v>
      </c>
      <c r="G34" s="86"/>
      <c r="H34" s="87"/>
      <c r="I34" s="87"/>
      <c r="J34" s="87"/>
      <c r="K34" s="87"/>
      <c r="L34" s="87"/>
      <c r="M34" s="87"/>
      <c r="N34" s="72">
        <f t="shared" si="0"/>
        <v>0</v>
      </c>
      <c r="O34" s="87">
        <v>0.5</v>
      </c>
      <c r="P34" s="87"/>
      <c r="Q34" s="73">
        <f t="shared" si="1"/>
        <v>0.5</v>
      </c>
      <c r="R34" s="87"/>
      <c r="S34" s="88"/>
      <c r="T34" s="87">
        <v>0.6</v>
      </c>
      <c r="U34" s="87"/>
      <c r="V34" s="87"/>
      <c r="W34" s="87">
        <v>0.3</v>
      </c>
      <c r="X34" s="75">
        <f t="shared" si="2"/>
        <v>0.8999999999999999</v>
      </c>
      <c r="Y34" s="87"/>
      <c r="Z34" s="87"/>
      <c r="AA34" s="87">
        <v>0.5</v>
      </c>
      <c r="AB34" s="76">
        <f t="shared" si="3"/>
        <v>0.5</v>
      </c>
      <c r="AC34" s="87"/>
      <c r="AD34" s="87"/>
      <c r="AE34" s="77">
        <f t="shared" si="4"/>
        <v>0</v>
      </c>
      <c r="AF34" s="87"/>
      <c r="AG34" s="78">
        <f t="shared" si="5"/>
        <v>0</v>
      </c>
      <c r="AH34" s="87"/>
      <c r="AI34" s="87"/>
      <c r="AJ34" s="87"/>
      <c r="AK34" s="87"/>
      <c r="AL34" s="87"/>
      <c r="AM34" s="79">
        <f t="shared" si="6"/>
        <v>0</v>
      </c>
      <c r="AN34" s="80">
        <f t="shared" si="7"/>
        <v>1.9</v>
      </c>
      <c r="AO34" s="89"/>
      <c r="AP34" s="90"/>
      <c r="AQ34" s="90"/>
      <c r="AR34" s="90">
        <v>0.25</v>
      </c>
      <c r="AS34" s="83">
        <f t="shared" si="8"/>
        <v>0.25</v>
      </c>
      <c r="AT34" s="87">
        <v>10</v>
      </c>
      <c r="AU34" s="87"/>
      <c r="AV34" s="91"/>
      <c r="AW34" s="77">
        <f t="shared" si="9"/>
        <v>10</v>
      </c>
      <c r="AX34" s="85">
        <f t="shared" si="10"/>
        <v>10.25</v>
      </c>
      <c r="AY34" s="108">
        <f t="shared" si="11"/>
        <v>12.15</v>
      </c>
    </row>
    <row r="35" spans="1:51" ht="30.75" customHeight="1">
      <c r="A35" s="110">
        <v>30</v>
      </c>
      <c r="B35" s="111">
        <v>191933</v>
      </c>
      <c r="C35" s="19" t="s">
        <v>199</v>
      </c>
      <c r="D35" s="19" t="s">
        <v>200</v>
      </c>
      <c r="E35" s="19" t="s">
        <v>151</v>
      </c>
      <c r="F35" s="20" t="s">
        <v>201</v>
      </c>
      <c r="G35" s="86"/>
      <c r="H35" s="87"/>
      <c r="I35" s="87"/>
      <c r="J35" s="87">
        <v>2.5</v>
      </c>
      <c r="K35" s="87"/>
      <c r="L35" s="87"/>
      <c r="M35" s="87"/>
      <c r="N35" s="72">
        <f t="shared" si="0"/>
        <v>2.5</v>
      </c>
      <c r="O35" s="87">
        <v>0.5</v>
      </c>
      <c r="P35" s="87"/>
      <c r="Q35" s="73">
        <f t="shared" si="1"/>
        <v>0.5</v>
      </c>
      <c r="R35" s="87"/>
      <c r="S35" s="88"/>
      <c r="T35" s="87"/>
      <c r="U35" s="87"/>
      <c r="V35" s="87"/>
      <c r="W35" s="87"/>
      <c r="X35" s="75">
        <f t="shared" si="2"/>
        <v>0</v>
      </c>
      <c r="Y35" s="87"/>
      <c r="Z35" s="87"/>
      <c r="AA35" s="87">
        <v>0.5</v>
      </c>
      <c r="AB35" s="76">
        <f t="shared" si="3"/>
        <v>0.5</v>
      </c>
      <c r="AC35" s="87"/>
      <c r="AD35" s="87"/>
      <c r="AE35" s="77">
        <f t="shared" si="4"/>
        <v>0</v>
      </c>
      <c r="AF35" s="87"/>
      <c r="AG35" s="78">
        <f t="shared" si="5"/>
        <v>0</v>
      </c>
      <c r="AH35" s="87"/>
      <c r="AI35" s="87"/>
      <c r="AJ35" s="87"/>
      <c r="AK35" s="87"/>
      <c r="AL35" s="87"/>
      <c r="AM35" s="79">
        <f t="shared" si="6"/>
        <v>0</v>
      </c>
      <c r="AN35" s="80">
        <f t="shared" si="7"/>
        <v>3.5</v>
      </c>
      <c r="AO35" s="89"/>
      <c r="AP35" s="90"/>
      <c r="AQ35" s="90">
        <v>0.45</v>
      </c>
      <c r="AR35" s="90"/>
      <c r="AS35" s="83">
        <f t="shared" si="8"/>
        <v>0.45</v>
      </c>
      <c r="AT35" s="87">
        <v>5.75</v>
      </c>
      <c r="AU35" s="87">
        <v>2</v>
      </c>
      <c r="AV35" s="91"/>
      <c r="AW35" s="77">
        <f t="shared" si="9"/>
        <v>7.75</v>
      </c>
      <c r="AX35" s="85">
        <f t="shared" si="10"/>
        <v>8.2</v>
      </c>
      <c r="AY35" s="108">
        <f t="shared" si="11"/>
        <v>11.7</v>
      </c>
    </row>
    <row r="36" spans="1:51" ht="30.75" customHeight="1">
      <c r="A36" s="110">
        <v>31</v>
      </c>
      <c r="B36" s="21">
        <v>585549</v>
      </c>
      <c r="C36" s="21" t="s">
        <v>126</v>
      </c>
      <c r="D36" s="21" t="s">
        <v>94</v>
      </c>
      <c r="E36" s="21" t="s">
        <v>106</v>
      </c>
      <c r="F36" s="22" t="s">
        <v>100</v>
      </c>
      <c r="G36" s="86"/>
      <c r="H36" s="87"/>
      <c r="I36" s="87"/>
      <c r="J36" s="87"/>
      <c r="K36" s="87"/>
      <c r="L36" s="87"/>
      <c r="M36" s="87"/>
      <c r="N36" s="72">
        <f t="shared" si="0"/>
        <v>0</v>
      </c>
      <c r="O36" s="87"/>
      <c r="P36" s="87"/>
      <c r="Q36" s="73">
        <f t="shared" si="1"/>
        <v>0</v>
      </c>
      <c r="R36" s="87"/>
      <c r="S36" s="88"/>
      <c r="T36" s="87"/>
      <c r="U36" s="87"/>
      <c r="V36" s="87"/>
      <c r="W36" s="87"/>
      <c r="X36" s="75">
        <f t="shared" si="2"/>
        <v>0</v>
      </c>
      <c r="Y36" s="87"/>
      <c r="Z36" s="87"/>
      <c r="AA36" s="87">
        <v>0.5</v>
      </c>
      <c r="AB36" s="76">
        <f t="shared" si="3"/>
        <v>0.5</v>
      </c>
      <c r="AC36" s="87"/>
      <c r="AD36" s="87"/>
      <c r="AE36" s="77">
        <f t="shared" si="4"/>
        <v>0</v>
      </c>
      <c r="AF36" s="87"/>
      <c r="AG36" s="78">
        <f t="shared" si="5"/>
        <v>0</v>
      </c>
      <c r="AH36" s="87">
        <v>0.25</v>
      </c>
      <c r="AI36" s="87"/>
      <c r="AJ36" s="87"/>
      <c r="AK36" s="87">
        <v>0.25</v>
      </c>
      <c r="AL36" s="87"/>
      <c r="AM36" s="79">
        <f t="shared" si="6"/>
        <v>0.5</v>
      </c>
      <c r="AN36" s="80">
        <f t="shared" si="7"/>
        <v>1</v>
      </c>
      <c r="AO36" s="89"/>
      <c r="AP36" s="90"/>
      <c r="AQ36" s="90">
        <v>0.45</v>
      </c>
      <c r="AR36" s="90"/>
      <c r="AS36" s="83">
        <f t="shared" si="8"/>
        <v>0.45</v>
      </c>
      <c r="AT36" s="87">
        <v>10</v>
      </c>
      <c r="AU36" s="87"/>
      <c r="AV36" s="91"/>
      <c r="AW36" s="77">
        <f t="shared" si="9"/>
        <v>10</v>
      </c>
      <c r="AX36" s="85">
        <f t="shared" si="10"/>
        <v>10.45</v>
      </c>
      <c r="AY36" s="108">
        <f t="shared" si="11"/>
        <v>11.45</v>
      </c>
    </row>
    <row r="37" spans="1:51" ht="30.75" customHeight="1">
      <c r="A37" s="110">
        <v>32</v>
      </c>
      <c r="B37" s="19">
        <v>607813</v>
      </c>
      <c r="C37" s="19" t="s">
        <v>124</v>
      </c>
      <c r="D37" s="19" t="s">
        <v>125</v>
      </c>
      <c r="E37" s="19" t="s">
        <v>99</v>
      </c>
      <c r="F37" s="20" t="s">
        <v>100</v>
      </c>
      <c r="G37" s="86"/>
      <c r="H37" s="87"/>
      <c r="I37" s="87"/>
      <c r="J37" s="87">
        <v>2.5</v>
      </c>
      <c r="K37" s="87"/>
      <c r="L37" s="87"/>
      <c r="M37" s="87"/>
      <c r="N37" s="72">
        <f t="shared" si="0"/>
        <v>2.5</v>
      </c>
      <c r="O37" s="87"/>
      <c r="P37" s="87">
        <v>1</v>
      </c>
      <c r="Q37" s="73">
        <f t="shared" si="1"/>
        <v>1</v>
      </c>
      <c r="R37" s="87">
        <v>1</v>
      </c>
      <c r="S37" s="88"/>
      <c r="T37" s="87"/>
      <c r="U37" s="87"/>
      <c r="V37" s="87"/>
      <c r="W37" s="87"/>
      <c r="X37" s="75">
        <f t="shared" si="2"/>
        <v>1</v>
      </c>
      <c r="Y37" s="87"/>
      <c r="Z37" s="87"/>
      <c r="AA37" s="87"/>
      <c r="AB37" s="76">
        <f t="shared" si="3"/>
        <v>0</v>
      </c>
      <c r="AC37" s="87"/>
      <c r="AD37" s="87"/>
      <c r="AE37" s="77">
        <f t="shared" si="4"/>
        <v>0</v>
      </c>
      <c r="AF37" s="87"/>
      <c r="AG37" s="78">
        <f t="shared" si="5"/>
        <v>0</v>
      </c>
      <c r="AH37" s="87"/>
      <c r="AI37" s="87"/>
      <c r="AJ37" s="87"/>
      <c r="AK37" s="87"/>
      <c r="AL37" s="87"/>
      <c r="AM37" s="79">
        <f t="shared" si="6"/>
        <v>0</v>
      </c>
      <c r="AN37" s="80">
        <f t="shared" si="7"/>
        <v>4.5</v>
      </c>
      <c r="AO37" s="89"/>
      <c r="AP37" s="90"/>
      <c r="AQ37" s="90"/>
      <c r="AR37" s="90">
        <v>0.25</v>
      </c>
      <c r="AS37" s="83">
        <f t="shared" si="8"/>
        <v>0.25</v>
      </c>
      <c r="AT37" s="87">
        <v>6.5</v>
      </c>
      <c r="AU37" s="87"/>
      <c r="AV37" s="91"/>
      <c r="AW37" s="77">
        <f t="shared" si="9"/>
        <v>6.5</v>
      </c>
      <c r="AX37" s="85">
        <f t="shared" si="10"/>
        <v>6.75</v>
      </c>
      <c r="AY37" s="108">
        <f t="shared" si="11"/>
        <v>11.25</v>
      </c>
    </row>
    <row r="38" spans="1:51" ht="30.75" customHeight="1">
      <c r="A38" s="110">
        <v>33</v>
      </c>
      <c r="B38" s="21">
        <v>219849</v>
      </c>
      <c r="C38" s="21" t="s">
        <v>190</v>
      </c>
      <c r="D38" s="21" t="s">
        <v>64</v>
      </c>
      <c r="E38" s="21" t="s">
        <v>191</v>
      </c>
      <c r="F38" s="22" t="s">
        <v>59</v>
      </c>
      <c r="G38" s="86"/>
      <c r="H38" s="87"/>
      <c r="I38" s="87"/>
      <c r="J38" s="87">
        <v>2.5</v>
      </c>
      <c r="K38" s="87"/>
      <c r="L38" s="87"/>
      <c r="M38" s="87"/>
      <c r="N38" s="72">
        <f aca="true" t="shared" si="12" ref="N38:N69">IF(G38+H38+I38+J38+K38+L38+M38&gt;9,9,G38+H38+I38+J38+K38+L38+M38)</f>
        <v>2.5</v>
      </c>
      <c r="O38" s="87"/>
      <c r="P38" s="87"/>
      <c r="Q38" s="73">
        <f aca="true" t="shared" si="13" ref="Q38:Q69">IF(O38+P38&gt;1,1,O38+P38)</f>
        <v>0</v>
      </c>
      <c r="R38" s="87">
        <v>1</v>
      </c>
      <c r="S38" s="88"/>
      <c r="T38" s="87"/>
      <c r="U38" s="87"/>
      <c r="V38" s="87"/>
      <c r="W38" s="87"/>
      <c r="X38" s="75">
        <f aca="true" t="shared" si="14" ref="X38:X69">IF(R38+S38+T38+U38+V38+W38&gt;1.5,1.5,R38+S38+T38+U38+V38+W38)</f>
        <v>1</v>
      </c>
      <c r="Y38" s="87"/>
      <c r="Z38" s="87"/>
      <c r="AA38" s="87">
        <v>0.5</v>
      </c>
      <c r="AB38" s="76">
        <f aca="true" t="shared" si="15" ref="AB38:AB69">IF(Y38+Z38+AA38&gt;1,1,Y38+Z38+AA38)</f>
        <v>0.5</v>
      </c>
      <c r="AC38" s="87"/>
      <c r="AD38" s="87">
        <v>0.01</v>
      </c>
      <c r="AE38" s="77">
        <f aca="true" t="shared" si="16" ref="AE38:AE69">IF(AC38+AD38&gt;1,1,AC38+AD38)</f>
        <v>0.01</v>
      </c>
      <c r="AF38" s="87"/>
      <c r="AG38" s="78">
        <f aca="true" t="shared" si="17" ref="AG38:AG69">IF(AF38&gt;1,1,AF38)</f>
        <v>0</v>
      </c>
      <c r="AH38" s="87"/>
      <c r="AI38" s="87"/>
      <c r="AJ38" s="87"/>
      <c r="AK38" s="87"/>
      <c r="AL38" s="87"/>
      <c r="AM38" s="79">
        <f aca="true" t="shared" si="18" ref="AM38:AM69">IF(AH38+AI38+AJ38+AK38+AL38&gt;2.5,2.5,AH38+AI38+AJ38+AK38+AL38)</f>
        <v>0</v>
      </c>
      <c r="AN38" s="80">
        <f aca="true" t="shared" si="19" ref="AN38:AN69">IF(AM38+AG38+AE38+AB38+X38+Q38+N38&gt;17,17,AM38+AG38+AE38+AB38+X38+Q38+N38)</f>
        <v>4.01</v>
      </c>
      <c r="AO38" s="89"/>
      <c r="AP38" s="90">
        <v>1</v>
      </c>
      <c r="AQ38" s="90"/>
      <c r="AR38" s="90">
        <v>1</v>
      </c>
      <c r="AS38" s="83">
        <f aca="true" t="shared" si="20" ref="AS38:AS69">IF(AO38+AP38+AQ38+AR38&gt;4,4,AO38+AP38+AQ38+AR38)</f>
        <v>2</v>
      </c>
      <c r="AT38" s="87">
        <v>5</v>
      </c>
      <c r="AU38" s="87"/>
      <c r="AV38" s="91"/>
      <c r="AW38" s="77">
        <f aca="true" t="shared" si="21" ref="AW38:AW69">IF(AT38+AU38+AV38&gt;10,10,AT38+AU38+AV38)</f>
        <v>5</v>
      </c>
      <c r="AX38" s="85">
        <f aca="true" t="shared" si="22" ref="AX38:AX69">IF(AS38+AW38&gt;14,14,AS38+AW38)</f>
        <v>7</v>
      </c>
      <c r="AY38" s="108">
        <f aca="true" t="shared" si="23" ref="AY38:AY69">AX38+AN38</f>
        <v>11.01</v>
      </c>
    </row>
    <row r="39" spans="1:51" ht="30.75" customHeight="1">
      <c r="A39" s="110">
        <v>34</v>
      </c>
      <c r="B39" s="21">
        <v>205098</v>
      </c>
      <c r="C39" s="21" t="s">
        <v>101</v>
      </c>
      <c r="D39" s="21" t="s">
        <v>102</v>
      </c>
      <c r="E39" s="21" t="s">
        <v>103</v>
      </c>
      <c r="F39" s="22" t="s">
        <v>58</v>
      </c>
      <c r="G39" s="70"/>
      <c r="H39" s="71"/>
      <c r="I39" s="71"/>
      <c r="J39" s="71">
        <v>2.5</v>
      </c>
      <c r="K39" s="71"/>
      <c r="L39" s="71"/>
      <c r="M39" s="71"/>
      <c r="N39" s="72">
        <f t="shared" si="12"/>
        <v>2.5</v>
      </c>
      <c r="O39" s="71"/>
      <c r="P39" s="71"/>
      <c r="Q39" s="73">
        <f t="shared" si="13"/>
        <v>0</v>
      </c>
      <c r="R39" s="71"/>
      <c r="S39" s="74"/>
      <c r="T39" s="71">
        <v>0.6</v>
      </c>
      <c r="U39" s="71"/>
      <c r="V39" s="71"/>
      <c r="W39" s="71">
        <v>0.3</v>
      </c>
      <c r="X39" s="75">
        <f t="shared" si="14"/>
        <v>0.8999999999999999</v>
      </c>
      <c r="Y39" s="71"/>
      <c r="Z39" s="71"/>
      <c r="AA39" s="71">
        <v>0.5</v>
      </c>
      <c r="AB39" s="76">
        <f t="shared" si="15"/>
        <v>0.5</v>
      </c>
      <c r="AC39" s="71">
        <v>1</v>
      </c>
      <c r="AD39" s="71"/>
      <c r="AE39" s="77">
        <f t="shared" si="16"/>
        <v>1</v>
      </c>
      <c r="AF39" s="71"/>
      <c r="AG39" s="78">
        <f t="shared" si="17"/>
        <v>0</v>
      </c>
      <c r="AH39" s="71"/>
      <c r="AI39" s="71"/>
      <c r="AJ39" s="71">
        <v>0.2</v>
      </c>
      <c r="AK39" s="71"/>
      <c r="AL39" s="71"/>
      <c r="AM39" s="79">
        <f t="shared" si="18"/>
        <v>0.2</v>
      </c>
      <c r="AN39" s="80">
        <f t="shared" si="19"/>
        <v>5.1</v>
      </c>
      <c r="AO39" s="81"/>
      <c r="AP39" s="82"/>
      <c r="AQ39" s="82"/>
      <c r="AR39" s="82">
        <v>1</v>
      </c>
      <c r="AS39" s="83">
        <f t="shared" si="20"/>
        <v>1</v>
      </c>
      <c r="AT39" s="71">
        <v>2.75</v>
      </c>
      <c r="AU39" s="71"/>
      <c r="AV39" s="84">
        <v>2</v>
      </c>
      <c r="AW39" s="77">
        <f t="shared" si="21"/>
        <v>4.75</v>
      </c>
      <c r="AX39" s="85">
        <f t="shared" si="22"/>
        <v>5.75</v>
      </c>
      <c r="AY39" s="108">
        <f t="shared" si="23"/>
        <v>10.85</v>
      </c>
    </row>
    <row r="40" spans="1:51" ht="30.75" customHeight="1">
      <c r="A40" s="110">
        <v>35</v>
      </c>
      <c r="B40" s="19">
        <v>222457</v>
      </c>
      <c r="C40" s="19" t="s">
        <v>185</v>
      </c>
      <c r="D40" s="19" t="s">
        <v>186</v>
      </c>
      <c r="E40" s="19" t="s">
        <v>187</v>
      </c>
      <c r="F40" s="20" t="s">
        <v>188</v>
      </c>
      <c r="G40" s="86"/>
      <c r="H40" s="87"/>
      <c r="I40" s="87">
        <v>4</v>
      </c>
      <c r="J40" s="87"/>
      <c r="K40" s="87"/>
      <c r="L40" s="87"/>
      <c r="M40" s="87"/>
      <c r="N40" s="72">
        <f t="shared" si="12"/>
        <v>4</v>
      </c>
      <c r="O40" s="87"/>
      <c r="P40" s="87"/>
      <c r="Q40" s="73">
        <f t="shared" si="13"/>
        <v>0</v>
      </c>
      <c r="R40" s="87">
        <v>1</v>
      </c>
      <c r="S40" s="88"/>
      <c r="T40" s="87"/>
      <c r="U40" s="87"/>
      <c r="V40" s="87"/>
      <c r="W40" s="87">
        <v>0.3</v>
      </c>
      <c r="X40" s="75">
        <f t="shared" si="14"/>
        <v>1.3</v>
      </c>
      <c r="Y40" s="87"/>
      <c r="Z40" s="87"/>
      <c r="AA40" s="87">
        <v>0.5</v>
      </c>
      <c r="AB40" s="76">
        <f t="shared" si="15"/>
        <v>0.5</v>
      </c>
      <c r="AC40" s="87"/>
      <c r="AD40" s="87"/>
      <c r="AE40" s="77">
        <f t="shared" si="16"/>
        <v>0</v>
      </c>
      <c r="AF40" s="87"/>
      <c r="AG40" s="78">
        <f t="shared" si="17"/>
        <v>0</v>
      </c>
      <c r="AH40" s="87"/>
      <c r="AI40" s="87">
        <v>0.125</v>
      </c>
      <c r="AJ40" s="87">
        <v>0.2</v>
      </c>
      <c r="AK40" s="87"/>
      <c r="AL40" s="87"/>
      <c r="AM40" s="79">
        <f t="shared" si="18"/>
        <v>0.325</v>
      </c>
      <c r="AN40" s="80">
        <f t="shared" si="19"/>
        <v>6.125</v>
      </c>
      <c r="AO40" s="89"/>
      <c r="AP40" s="90"/>
      <c r="AQ40" s="90"/>
      <c r="AR40" s="90">
        <v>0.25</v>
      </c>
      <c r="AS40" s="83">
        <f t="shared" si="20"/>
        <v>0.25</v>
      </c>
      <c r="AT40" s="87">
        <v>4.25</v>
      </c>
      <c r="AU40" s="87"/>
      <c r="AV40" s="91"/>
      <c r="AW40" s="77">
        <f t="shared" si="21"/>
        <v>4.25</v>
      </c>
      <c r="AX40" s="85">
        <f t="shared" si="22"/>
        <v>4.5</v>
      </c>
      <c r="AY40" s="108">
        <f t="shared" si="23"/>
        <v>10.625</v>
      </c>
    </row>
    <row r="41" spans="1:51" ht="30.75" customHeight="1">
      <c r="A41" s="110">
        <v>36</v>
      </c>
      <c r="B41" s="19">
        <v>592606</v>
      </c>
      <c r="C41" s="19" t="s">
        <v>95</v>
      </c>
      <c r="D41" s="19" t="s">
        <v>96</v>
      </c>
      <c r="E41" s="19" t="s">
        <v>97</v>
      </c>
      <c r="F41" s="20" t="s">
        <v>59</v>
      </c>
      <c r="G41" s="70"/>
      <c r="H41" s="71"/>
      <c r="I41" s="71"/>
      <c r="J41" s="71"/>
      <c r="K41" s="71"/>
      <c r="L41" s="71"/>
      <c r="M41" s="71"/>
      <c r="N41" s="72">
        <f t="shared" si="12"/>
        <v>0</v>
      </c>
      <c r="O41" s="71">
        <v>0.5</v>
      </c>
      <c r="P41" s="71"/>
      <c r="Q41" s="73">
        <f t="shared" si="13"/>
        <v>0.5</v>
      </c>
      <c r="R41" s="71"/>
      <c r="S41" s="74"/>
      <c r="T41" s="71"/>
      <c r="U41" s="71"/>
      <c r="V41" s="71"/>
      <c r="W41" s="71"/>
      <c r="X41" s="75">
        <f t="shared" si="14"/>
        <v>0</v>
      </c>
      <c r="Y41" s="71"/>
      <c r="Z41" s="71"/>
      <c r="AA41" s="71"/>
      <c r="AB41" s="76">
        <f t="shared" si="15"/>
        <v>0</v>
      </c>
      <c r="AC41" s="71"/>
      <c r="AD41" s="71"/>
      <c r="AE41" s="77">
        <f t="shared" si="16"/>
        <v>0</v>
      </c>
      <c r="AF41" s="71"/>
      <c r="AG41" s="78">
        <f t="shared" si="17"/>
        <v>0</v>
      </c>
      <c r="AH41" s="71"/>
      <c r="AI41" s="71"/>
      <c r="AJ41" s="71"/>
      <c r="AK41" s="71"/>
      <c r="AL41" s="71"/>
      <c r="AM41" s="79">
        <f t="shared" si="18"/>
        <v>0</v>
      </c>
      <c r="AN41" s="80">
        <f t="shared" si="19"/>
        <v>0.5</v>
      </c>
      <c r="AO41" s="81"/>
      <c r="AP41" s="82"/>
      <c r="AQ41" s="82"/>
      <c r="AR41" s="82"/>
      <c r="AS41" s="83">
        <f t="shared" si="20"/>
        <v>0</v>
      </c>
      <c r="AT41" s="71">
        <v>10</v>
      </c>
      <c r="AU41" s="71"/>
      <c r="AV41" s="84"/>
      <c r="AW41" s="77">
        <f t="shared" si="21"/>
        <v>10</v>
      </c>
      <c r="AX41" s="85">
        <f t="shared" si="22"/>
        <v>10</v>
      </c>
      <c r="AY41" s="108">
        <f t="shared" si="23"/>
        <v>10.5</v>
      </c>
    </row>
    <row r="42" spans="1:51" ht="30.75" customHeight="1">
      <c r="A42" s="110">
        <v>37</v>
      </c>
      <c r="B42" s="21">
        <v>610546</v>
      </c>
      <c r="C42" s="21" t="s">
        <v>165</v>
      </c>
      <c r="D42" s="21" t="s">
        <v>166</v>
      </c>
      <c r="E42" s="21" t="s">
        <v>167</v>
      </c>
      <c r="F42" s="22" t="s">
        <v>152</v>
      </c>
      <c r="G42" s="86"/>
      <c r="H42" s="87"/>
      <c r="I42" s="87"/>
      <c r="J42" s="87">
        <v>2.5</v>
      </c>
      <c r="K42" s="87"/>
      <c r="L42" s="87"/>
      <c r="M42" s="87">
        <v>2</v>
      </c>
      <c r="N42" s="72">
        <f t="shared" si="12"/>
        <v>4.5</v>
      </c>
      <c r="O42" s="87">
        <v>0.5</v>
      </c>
      <c r="P42" s="87"/>
      <c r="Q42" s="73">
        <f t="shared" si="13"/>
        <v>0.5</v>
      </c>
      <c r="R42" s="87"/>
      <c r="S42" s="88"/>
      <c r="T42" s="87"/>
      <c r="U42" s="87"/>
      <c r="V42" s="87"/>
      <c r="W42" s="87"/>
      <c r="X42" s="75">
        <f t="shared" si="14"/>
        <v>0</v>
      </c>
      <c r="Y42" s="87"/>
      <c r="Z42" s="87"/>
      <c r="AA42" s="87"/>
      <c r="AB42" s="76">
        <f t="shared" si="15"/>
        <v>0</v>
      </c>
      <c r="AC42" s="87"/>
      <c r="AD42" s="87"/>
      <c r="AE42" s="77">
        <f t="shared" si="16"/>
        <v>0</v>
      </c>
      <c r="AF42" s="87"/>
      <c r="AG42" s="78">
        <f t="shared" si="17"/>
        <v>0</v>
      </c>
      <c r="AH42" s="87"/>
      <c r="AI42" s="87"/>
      <c r="AJ42" s="87"/>
      <c r="AK42" s="87"/>
      <c r="AL42" s="87"/>
      <c r="AM42" s="79">
        <f t="shared" si="18"/>
        <v>0</v>
      </c>
      <c r="AN42" s="80">
        <f t="shared" si="19"/>
        <v>5</v>
      </c>
      <c r="AO42" s="89"/>
      <c r="AP42" s="90"/>
      <c r="AQ42" s="90"/>
      <c r="AR42" s="90">
        <v>0.25</v>
      </c>
      <c r="AS42" s="83">
        <f t="shared" si="20"/>
        <v>0.25</v>
      </c>
      <c r="AT42" s="87">
        <v>4.75</v>
      </c>
      <c r="AU42" s="87"/>
      <c r="AV42" s="91"/>
      <c r="AW42" s="77">
        <f t="shared" si="21"/>
        <v>4.75</v>
      </c>
      <c r="AX42" s="85">
        <f t="shared" si="22"/>
        <v>5</v>
      </c>
      <c r="AY42" s="108">
        <f t="shared" si="23"/>
        <v>10</v>
      </c>
    </row>
    <row r="43" spans="1:51" ht="30.75" customHeight="1">
      <c r="A43" s="110">
        <v>38</v>
      </c>
      <c r="B43" s="19">
        <v>227523</v>
      </c>
      <c r="C43" s="19" t="s">
        <v>175</v>
      </c>
      <c r="D43" s="19" t="s">
        <v>61</v>
      </c>
      <c r="E43" s="19" t="s">
        <v>176</v>
      </c>
      <c r="F43" s="20" t="s">
        <v>177</v>
      </c>
      <c r="G43" s="86"/>
      <c r="H43" s="87"/>
      <c r="I43" s="87"/>
      <c r="J43" s="87"/>
      <c r="K43" s="87"/>
      <c r="L43" s="87"/>
      <c r="M43" s="87">
        <v>2</v>
      </c>
      <c r="N43" s="72">
        <f t="shared" si="12"/>
        <v>2</v>
      </c>
      <c r="O43" s="87"/>
      <c r="P43" s="87">
        <v>1</v>
      </c>
      <c r="Q43" s="73">
        <f t="shared" si="13"/>
        <v>1</v>
      </c>
      <c r="R43" s="87">
        <v>1</v>
      </c>
      <c r="S43" s="88"/>
      <c r="T43" s="87"/>
      <c r="U43" s="87"/>
      <c r="V43" s="87"/>
      <c r="W43" s="87"/>
      <c r="X43" s="75">
        <f t="shared" si="14"/>
        <v>1</v>
      </c>
      <c r="Y43" s="87">
        <v>0.5</v>
      </c>
      <c r="Z43" s="87"/>
      <c r="AA43" s="87">
        <v>0.5</v>
      </c>
      <c r="AB43" s="76">
        <f t="shared" si="15"/>
        <v>1</v>
      </c>
      <c r="AC43" s="87">
        <v>0.05</v>
      </c>
      <c r="AD43" s="87"/>
      <c r="AE43" s="77">
        <f t="shared" si="16"/>
        <v>0.05</v>
      </c>
      <c r="AF43" s="87"/>
      <c r="AG43" s="78">
        <f t="shared" si="17"/>
        <v>0</v>
      </c>
      <c r="AH43" s="87"/>
      <c r="AI43" s="87"/>
      <c r="AJ43" s="87">
        <v>0.4</v>
      </c>
      <c r="AK43" s="87"/>
      <c r="AL43" s="87"/>
      <c r="AM43" s="79">
        <f t="shared" si="18"/>
        <v>0.4</v>
      </c>
      <c r="AN43" s="80">
        <f t="shared" si="19"/>
        <v>5.45</v>
      </c>
      <c r="AO43" s="89"/>
      <c r="AP43" s="90"/>
      <c r="AQ43" s="90"/>
      <c r="AR43" s="90"/>
      <c r="AS43" s="83">
        <f t="shared" si="20"/>
        <v>0</v>
      </c>
      <c r="AT43" s="87">
        <v>4.25</v>
      </c>
      <c r="AU43" s="87"/>
      <c r="AV43" s="91"/>
      <c r="AW43" s="77">
        <f t="shared" si="21"/>
        <v>4.25</v>
      </c>
      <c r="AX43" s="85">
        <f t="shared" si="22"/>
        <v>4.25</v>
      </c>
      <c r="AY43" s="108">
        <f t="shared" si="23"/>
        <v>9.7</v>
      </c>
    </row>
    <row r="44" spans="1:51" ht="30.75" customHeight="1">
      <c r="A44" s="110">
        <v>39</v>
      </c>
      <c r="B44" s="21">
        <v>620946</v>
      </c>
      <c r="C44" s="21" t="s">
        <v>113</v>
      </c>
      <c r="D44" s="21" t="s">
        <v>64</v>
      </c>
      <c r="E44" s="21" t="s">
        <v>114</v>
      </c>
      <c r="F44" s="22" t="s">
        <v>100</v>
      </c>
      <c r="G44" s="70"/>
      <c r="H44" s="71"/>
      <c r="I44" s="71"/>
      <c r="J44" s="71"/>
      <c r="K44" s="71"/>
      <c r="L44" s="71"/>
      <c r="M44" s="71">
        <v>2</v>
      </c>
      <c r="N44" s="72">
        <f t="shared" si="12"/>
        <v>2</v>
      </c>
      <c r="O44" s="71">
        <v>0.5</v>
      </c>
      <c r="P44" s="71"/>
      <c r="Q44" s="73">
        <f t="shared" si="13"/>
        <v>0.5</v>
      </c>
      <c r="R44" s="71"/>
      <c r="S44" s="74"/>
      <c r="T44" s="71">
        <v>0.6</v>
      </c>
      <c r="U44" s="71"/>
      <c r="V44" s="71"/>
      <c r="W44" s="71"/>
      <c r="X44" s="75">
        <f t="shared" si="14"/>
        <v>0.6</v>
      </c>
      <c r="Y44" s="71"/>
      <c r="Z44" s="71"/>
      <c r="AA44" s="71">
        <v>0.2</v>
      </c>
      <c r="AB44" s="76">
        <f t="shared" si="15"/>
        <v>0.2</v>
      </c>
      <c r="AC44" s="71"/>
      <c r="AD44" s="71"/>
      <c r="AE44" s="77">
        <f t="shared" si="16"/>
        <v>0</v>
      </c>
      <c r="AF44" s="71"/>
      <c r="AG44" s="78">
        <f t="shared" si="17"/>
        <v>0</v>
      </c>
      <c r="AH44" s="71"/>
      <c r="AI44" s="71"/>
      <c r="AJ44" s="71"/>
      <c r="AK44" s="71">
        <v>0.25</v>
      </c>
      <c r="AL44" s="71"/>
      <c r="AM44" s="79">
        <f t="shared" si="18"/>
        <v>0.25</v>
      </c>
      <c r="AN44" s="80">
        <f t="shared" si="19"/>
        <v>3.55</v>
      </c>
      <c r="AO44" s="81"/>
      <c r="AP44" s="82"/>
      <c r="AQ44" s="82">
        <v>0.975</v>
      </c>
      <c r="AR44" s="82"/>
      <c r="AS44" s="83">
        <f t="shared" si="20"/>
        <v>0.975</v>
      </c>
      <c r="AT44" s="71">
        <v>4.25</v>
      </c>
      <c r="AU44" s="71"/>
      <c r="AV44" s="84"/>
      <c r="AW44" s="77">
        <f t="shared" si="21"/>
        <v>4.25</v>
      </c>
      <c r="AX44" s="85">
        <f t="shared" si="22"/>
        <v>5.225</v>
      </c>
      <c r="AY44" s="108">
        <f t="shared" si="23"/>
        <v>8.774999999999999</v>
      </c>
    </row>
    <row r="45" spans="1:51" ht="30.75" customHeight="1">
      <c r="A45" s="110">
        <v>40</v>
      </c>
      <c r="B45" s="111">
        <v>219300</v>
      </c>
      <c r="C45" s="19" t="s">
        <v>178</v>
      </c>
      <c r="D45" s="19" t="s">
        <v>61</v>
      </c>
      <c r="E45" s="19" t="s">
        <v>179</v>
      </c>
      <c r="F45" s="20" t="s">
        <v>62</v>
      </c>
      <c r="G45" s="86"/>
      <c r="H45" s="87"/>
      <c r="I45" s="87"/>
      <c r="J45" s="87"/>
      <c r="K45" s="87"/>
      <c r="L45" s="87"/>
      <c r="M45" s="87"/>
      <c r="N45" s="72">
        <f t="shared" si="12"/>
        <v>0</v>
      </c>
      <c r="O45" s="87">
        <v>0.5</v>
      </c>
      <c r="P45" s="87"/>
      <c r="Q45" s="73">
        <f t="shared" si="13"/>
        <v>0.5</v>
      </c>
      <c r="R45" s="87">
        <v>1</v>
      </c>
      <c r="S45" s="88"/>
      <c r="T45" s="87"/>
      <c r="U45" s="87"/>
      <c r="V45" s="87"/>
      <c r="W45" s="87"/>
      <c r="X45" s="75">
        <f t="shared" si="14"/>
        <v>1</v>
      </c>
      <c r="Y45" s="87"/>
      <c r="Z45" s="87"/>
      <c r="AA45" s="87">
        <v>0.5</v>
      </c>
      <c r="AB45" s="76">
        <f t="shared" si="15"/>
        <v>0.5</v>
      </c>
      <c r="AC45" s="87"/>
      <c r="AD45" s="87"/>
      <c r="AE45" s="77">
        <f t="shared" si="16"/>
        <v>0</v>
      </c>
      <c r="AF45" s="87"/>
      <c r="AG45" s="78">
        <f t="shared" si="17"/>
        <v>0</v>
      </c>
      <c r="AH45" s="87"/>
      <c r="AI45" s="87"/>
      <c r="AJ45" s="87"/>
      <c r="AK45" s="87">
        <v>0.25</v>
      </c>
      <c r="AL45" s="87"/>
      <c r="AM45" s="79">
        <f t="shared" si="18"/>
        <v>0.25</v>
      </c>
      <c r="AN45" s="80">
        <f t="shared" si="19"/>
        <v>2.25</v>
      </c>
      <c r="AO45" s="89"/>
      <c r="AP45" s="90"/>
      <c r="AQ45" s="90"/>
      <c r="AR45" s="90"/>
      <c r="AS45" s="83">
        <f t="shared" si="20"/>
        <v>0</v>
      </c>
      <c r="AT45" s="87">
        <v>6.5</v>
      </c>
      <c r="AU45" s="87"/>
      <c r="AV45" s="91"/>
      <c r="AW45" s="77">
        <f t="shared" si="21"/>
        <v>6.5</v>
      </c>
      <c r="AX45" s="85">
        <f t="shared" si="22"/>
        <v>6.5</v>
      </c>
      <c r="AY45" s="108">
        <f t="shared" si="23"/>
        <v>8.75</v>
      </c>
    </row>
    <row r="46" spans="1:51" ht="30.75" customHeight="1">
      <c r="A46" s="110">
        <v>41</v>
      </c>
      <c r="B46" s="21">
        <v>621128</v>
      </c>
      <c r="C46" s="21" t="s">
        <v>119</v>
      </c>
      <c r="D46" s="21" t="s">
        <v>120</v>
      </c>
      <c r="E46" s="21" t="s">
        <v>121</v>
      </c>
      <c r="F46" s="22" t="s">
        <v>100</v>
      </c>
      <c r="G46" s="86"/>
      <c r="H46" s="87"/>
      <c r="I46" s="87"/>
      <c r="J46" s="87">
        <v>2.5</v>
      </c>
      <c r="K46" s="87"/>
      <c r="L46" s="87"/>
      <c r="M46" s="87"/>
      <c r="N46" s="72">
        <f t="shared" si="12"/>
        <v>2.5</v>
      </c>
      <c r="O46" s="87"/>
      <c r="P46" s="87">
        <v>1</v>
      </c>
      <c r="Q46" s="73">
        <f t="shared" si="13"/>
        <v>1</v>
      </c>
      <c r="R46" s="87"/>
      <c r="S46" s="88">
        <v>0.8</v>
      </c>
      <c r="T46" s="87"/>
      <c r="U46" s="87"/>
      <c r="V46" s="87"/>
      <c r="W46" s="87"/>
      <c r="X46" s="75">
        <f t="shared" si="14"/>
        <v>0.8</v>
      </c>
      <c r="Y46" s="87"/>
      <c r="Z46" s="87"/>
      <c r="AA46" s="87">
        <v>0.5</v>
      </c>
      <c r="AB46" s="76">
        <f t="shared" si="15"/>
        <v>0.5</v>
      </c>
      <c r="AC46" s="87"/>
      <c r="AD46" s="87"/>
      <c r="AE46" s="77">
        <f t="shared" si="16"/>
        <v>0</v>
      </c>
      <c r="AF46" s="87"/>
      <c r="AG46" s="78">
        <f t="shared" si="17"/>
        <v>0</v>
      </c>
      <c r="AH46" s="87"/>
      <c r="AI46" s="87"/>
      <c r="AJ46" s="87"/>
      <c r="AK46" s="87"/>
      <c r="AL46" s="87"/>
      <c r="AM46" s="79">
        <f t="shared" si="18"/>
        <v>0</v>
      </c>
      <c r="AN46" s="80">
        <f t="shared" si="19"/>
        <v>4.8</v>
      </c>
      <c r="AO46" s="89"/>
      <c r="AP46" s="90"/>
      <c r="AQ46" s="90"/>
      <c r="AR46" s="90"/>
      <c r="AS46" s="83">
        <f t="shared" si="20"/>
        <v>0</v>
      </c>
      <c r="AT46" s="87">
        <v>3.5</v>
      </c>
      <c r="AU46" s="87"/>
      <c r="AV46" s="91"/>
      <c r="AW46" s="77">
        <f t="shared" si="21"/>
        <v>3.5</v>
      </c>
      <c r="AX46" s="85">
        <f t="shared" si="22"/>
        <v>3.5</v>
      </c>
      <c r="AY46" s="108">
        <f t="shared" si="23"/>
        <v>8.3</v>
      </c>
    </row>
    <row r="47" spans="1:51" ht="30.75" customHeight="1">
      <c r="A47" s="110">
        <v>42</v>
      </c>
      <c r="B47" s="21">
        <v>621234</v>
      </c>
      <c r="C47" s="21" t="s">
        <v>122</v>
      </c>
      <c r="D47" s="21" t="s">
        <v>123</v>
      </c>
      <c r="E47" s="21" t="s">
        <v>114</v>
      </c>
      <c r="F47" s="22" t="s">
        <v>100</v>
      </c>
      <c r="G47" s="86"/>
      <c r="H47" s="87"/>
      <c r="I47" s="87"/>
      <c r="J47" s="87">
        <v>2.5</v>
      </c>
      <c r="K47" s="87"/>
      <c r="L47" s="87"/>
      <c r="M47" s="87"/>
      <c r="N47" s="72">
        <f t="shared" si="12"/>
        <v>2.5</v>
      </c>
      <c r="O47" s="87"/>
      <c r="P47" s="87">
        <v>1</v>
      </c>
      <c r="Q47" s="73">
        <f t="shared" si="13"/>
        <v>1</v>
      </c>
      <c r="R47" s="87"/>
      <c r="S47" s="88"/>
      <c r="T47" s="87">
        <v>0.6</v>
      </c>
      <c r="U47" s="87"/>
      <c r="V47" s="87"/>
      <c r="W47" s="87"/>
      <c r="X47" s="75">
        <f t="shared" si="14"/>
        <v>0.6</v>
      </c>
      <c r="Y47" s="87"/>
      <c r="Z47" s="87">
        <v>0.5</v>
      </c>
      <c r="AA47" s="87">
        <v>0.5</v>
      </c>
      <c r="AB47" s="76">
        <f t="shared" si="15"/>
        <v>1</v>
      </c>
      <c r="AC47" s="87"/>
      <c r="AD47" s="87"/>
      <c r="AE47" s="77">
        <f t="shared" si="16"/>
        <v>0</v>
      </c>
      <c r="AF47" s="87"/>
      <c r="AG47" s="78">
        <f t="shared" si="17"/>
        <v>0</v>
      </c>
      <c r="AH47" s="87"/>
      <c r="AI47" s="87">
        <v>0.25</v>
      </c>
      <c r="AJ47" s="87"/>
      <c r="AK47" s="87">
        <v>0.25</v>
      </c>
      <c r="AL47" s="87"/>
      <c r="AM47" s="79">
        <f t="shared" si="18"/>
        <v>0.5</v>
      </c>
      <c r="AN47" s="80">
        <f t="shared" si="19"/>
        <v>5.6</v>
      </c>
      <c r="AO47" s="89"/>
      <c r="AP47" s="90">
        <v>0.38</v>
      </c>
      <c r="AQ47" s="90">
        <v>0.23</v>
      </c>
      <c r="AR47" s="90"/>
      <c r="AS47" s="83">
        <f t="shared" si="20"/>
        <v>0.61</v>
      </c>
      <c r="AT47" s="87">
        <v>1.75</v>
      </c>
      <c r="AU47" s="87"/>
      <c r="AV47" s="91"/>
      <c r="AW47" s="77">
        <f t="shared" si="21"/>
        <v>1.75</v>
      </c>
      <c r="AX47" s="85">
        <f t="shared" si="22"/>
        <v>2.36</v>
      </c>
      <c r="AY47" s="108">
        <f t="shared" si="23"/>
        <v>7.959999999999999</v>
      </c>
    </row>
    <row r="48" spans="1:51" ht="30.75" customHeight="1">
      <c r="A48" s="110">
        <v>43</v>
      </c>
      <c r="B48" s="21">
        <v>700217</v>
      </c>
      <c r="C48" s="21" t="s">
        <v>134</v>
      </c>
      <c r="D48" s="21" t="s">
        <v>135</v>
      </c>
      <c r="E48" s="21" t="s">
        <v>106</v>
      </c>
      <c r="F48" s="22" t="s">
        <v>100</v>
      </c>
      <c r="G48" s="86"/>
      <c r="H48" s="87"/>
      <c r="I48" s="87"/>
      <c r="J48" s="87">
        <v>2.5</v>
      </c>
      <c r="K48" s="87"/>
      <c r="L48" s="87"/>
      <c r="M48" s="87">
        <v>2</v>
      </c>
      <c r="N48" s="72">
        <f t="shared" si="12"/>
        <v>4.5</v>
      </c>
      <c r="O48" s="87"/>
      <c r="P48" s="87"/>
      <c r="Q48" s="73">
        <f t="shared" si="13"/>
        <v>0</v>
      </c>
      <c r="R48" s="87"/>
      <c r="S48" s="88"/>
      <c r="T48" s="87"/>
      <c r="U48" s="87"/>
      <c r="V48" s="87"/>
      <c r="W48" s="87"/>
      <c r="X48" s="75">
        <f t="shared" si="14"/>
        <v>0</v>
      </c>
      <c r="Y48" s="87"/>
      <c r="Z48" s="87"/>
      <c r="AA48" s="87">
        <v>0.5</v>
      </c>
      <c r="AB48" s="76">
        <f t="shared" si="15"/>
        <v>0.5</v>
      </c>
      <c r="AC48" s="87"/>
      <c r="AD48" s="87"/>
      <c r="AE48" s="77">
        <f t="shared" si="16"/>
        <v>0</v>
      </c>
      <c r="AF48" s="87"/>
      <c r="AG48" s="78">
        <f t="shared" si="17"/>
        <v>0</v>
      </c>
      <c r="AH48" s="87"/>
      <c r="AI48" s="87"/>
      <c r="AJ48" s="87"/>
      <c r="AK48" s="87"/>
      <c r="AL48" s="87"/>
      <c r="AM48" s="79">
        <f t="shared" si="18"/>
        <v>0</v>
      </c>
      <c r="AN48" s="80">
        <f t="shared" si="19"/>
        <v>5</v>
      </c>
      <c r="AO48" s="89"/>
      <c r="AP48" s="90"/>
      <c r="AQ48" s="90"/>
      <c r="AR48" s="90">
        <v>0.2</v>
      </c>
      <c r="AS48" s="83">
        <f t="shared" si="20"/>
        <v>0.2</v>
      </c>
      <c r="AT48" s="87">
        <v>2.25</v>
      </c>
      <c r="AU48" s="87"/>
      <c r="AV48" s="91"/>
      <c r="AW48" s="77">
        <f t="shared" si="21"/>
        <v>2.25</v>
      </c>
      <c r="AX48" s="85">
        <f t="shared" si="22"/>
        <v>2.45</v>
      </c>
      <c r="AY48" s="108">
        <f t="shared" si="23"/>
        <v>7.45</v>
      </c>
    </row>
    <row r="49" spans="1:51" ht="30.75" customHeight="1">
      <c r="A49" s="110">
        <v>44</v>
      </c>
      <c r="B49" s="19">
        <v>228224</v>
      </c>
      <c r="C49" s="19" t="s">
        <v>63</v>
      </c>
      <c r="D49" s="19" t="s">
        <v>166</v>
      </c>
      <c r="E49" s="19" t="s">
        <v>169</v>
      </c>
      <c r="F49" s="20" t="s">
        <v>189</v>
      </c>
      <c r="G49" s="86"/>
      <c r="H49" s="87"/>
      <c r="I49" s="87"/>
      <c r="J49" s="87">
        <v>2.5</v>
      </c>
      <c r="K49" s="87"/>
      <c r="L49" s="87"/>
      <c r="M49" s="87">
        <v>2</v>
      </c>
      <c r="N49" s="72">
        <f t="shared" si="12"/>
        <v>4.5</v>
      </c>
      <c r="O49" s="87"/>
      <c r="P49" s="87"/>
      <c r="Q49" s="73">
        <f t="shared" si="13"/>
        <v>0</v>
      </c>
      <c r="R49" s="87">
        <v>1</v>
      </c>
      <c r="S49" s="88"/>
      <c r="T49" s="87"/>
      <c r="U49" s="87">
        <v>0.5</v>
      </c>
      <c r="V49" s="87"/>
      <c r="W49" s="87"/>
      <c r="X49" s="75">
        <f t="shared" si="14"/>
        <v>1.5</v>
      </c>
      <c r="Y49" s="87"/>
      <c r="Z49" s="87"/>
      <c r="AA49" s="87"/>
      <c r="AB49" s="76">
        <f t="shared" si="15"/>
        <v>0</v>
      </c>
      <c r="AC49" s="87"/>
      <c r="AD49" s="87"/>
      <c r="AE49" s="77">
        <f t="shared" si="16"/>
        <v>0</v>
      </c>
      <c r="AF49" s="87"/>
      <c r="AG49" s="78">
        <f t="shared" si="17"/>
        <v>0</v>
      </c>
      <c r="AH49" s="87"/>
      <c r="AI49" s="87"/>
      <c r="AJ49" s="87"/>
      <c r="AK49" s="87"/>
      <c r="AL49" s="87"/>
      <c r="AM49" s="79">
        <f t="shared" si="18"/>
        <v>0</v>
      </c>
      <c r="AN49" s="80">
        <f t="shared" si="19"/>
        <v>6</v>
      </c>
      <c r="AO49" s="89"/>
      <c r="AP49" s="90"/>
      <c r="AQ49" s="90"/>
      <c r="AR49" s="90">
        <v>0.4375</v>
      </c>
      <c r="AS49" s="83">
        <f t="shared" si="20"/>
        <v>0.4375</v>
      </c>
      <c r="AT49" s="87">
        <v>0.75</v>
      </c>
      <c r="AU49" s="87"/>
      <c r="AV49" s="91"/>
      <c r="AW49" s="77">
        <f t="shared" si="21"/>
        <v>0.75</v>
      </c>
      <c r="AX49" s="85">
        <f t="shared" si="22"/>
        <v>1.1875</v>
      </c>
      <c r="AY49" s="108">
        <f t="shared" si="23"/>
        <v>7.1875</v>
      </c>
    </row>
    <row r="50" spans="1:51" ht="30.75" customHeight="1">
      <c r="A50" s="110">
        <v>45</v>
      </c>
      <c r="B50" s="21">
        <v>700774</v>
      </c>
      <c r="C50" s="21" t="s">
        <v>115</v>
      </c>
      <c r="D50" s="21" t="s">
        <v>116</v>
      </c>
      <c r="E50" s="21" t="s">
        <v>117</v>
      </c>
      <c r="F50" s="22" t="s">
        <v>100</v>
      </c>
      <c r="G50" s="86"/>
      <c r="H50" s="87"/>
      <c r="I50" s="87"/>
      <c r="J50" s="87">
        <v>2.5</v>
      </c>
      <c r="K50" s="87"/>
      <c r="L50" s="87"/>
      <c r="M50" s="87"/>
      <c r="N50" s="72">
        <f t="shared" si="12"/>
        <v>2.5</v>
      </c>
      <c r="O50" s="87">
        <v>0.5</v>
      </c>
      <c r="P50" s="87"/>
      <c r="Q50" s="73">
        <f t="shared" si="13"/>
        <v>0.5</v>
      </c>
      <c r="R50" s="87"/>
      <c r="S50" s="88">
        <v>0.8</v>
      </c>
      <c r="T50" s="87"/>
      <c r="U50" s="87"/>
      <c r="V50" s="87"/>
      <c r="W50" s="87"/>
      <c r="X50" s="75">
        <f t="shared" si="14"/>
        <v>0.8</v>
      </c>
      <c r="Y50" s="87"/>
      <c r="Z50" s="87">
        <v>0.5</v>
      </c>
      <c r="AA50" s="87"/>
      <c r="AB50" s="76">
        <f t="shared" si="15"/>
        <v>0.5</v>
      </c>
      <c r="AC50" s="87"/>
      <c r="AD50" s="87"/>
      <c r="AE50" s="77">
        <f t="shared" si="16"/>
        <v>0</v>
      </c>
      <c r="AF50" s="87"/>
      <c r="AG50" s="78">
        <f t="shared" si="17"/>
        <v>0</v>
      </c>
      <c r="AH50" s="87"/>
      <c r="AI50" s="87"/>
      <c r="AJ50" s="87"/>
      <c r="AK50" s="87"/>
      <c r="AL50" s="87"/>
      <c r="AM50" s="79">
        <f t="shared" si="18"/>
        <v>0</v>
      </c>
      <c r="AN50" s="80">
        <f t="shared" si="19"/>
        <v>4.3</v>
      </c>
      <c r="AO50" s="89"/>
      <c r="AP50" s="90"/>
      <c r="AQ50" s="90"/>
      <c r="AR50" s="90">
        <v>0.25</v>
      </c>
      <c r="AS50" s="83">
        <f t="shared" si="20"/>
        <v>0.25</v>
      </c>
      <c r="AT50" s="87">
        <v>2</v>
      </c>
      <c r="AU50" s="87"/>
      <c r="AV50" s="91"/>
      <c r="AW50" s="77">
        <f t="shared" si="21"/>
        <v>2</v>
      </c>
      <c r="AX50" s="85">
        <f t="shared" si="22"/>
        <v>2.25</v>
      </c>
      <c r="AY50" s="108">
        <f t="shared" si="23"/>
        <v>6.55</v>
      </c>
    </row>
    <row r="51" spans="1:51" ht="30.75" customHeight="1">
      <c r="A51" s="110">
        <v>46</v>
      </c>
      <c r="B51" s="21">
        <v>229076</v>
      </c>
      <c r="C51" s="21" t="s">
        <v>109</v>
      </c>
      <c r="D51" s="21" t="s">
        <v>64</v>
      </c>
      <c r="E51" s="21" t="s">
        <v>103</v>
      </c>
      <c r="F51" s="22" t="s">
        <v>62</v>
      </c>
      <c r="G51" s="70"/>
      <c r="H51" s="71"/>
      <c r="I51" s="71"/>
      <c r="J51" s="71"/>
      <c r="K51" s="71"/>
      <c r="L51" s="71"/>
      <c r="M51" s="71"/>
      <c r="N51" s="72">
        <f t="shared" si="12"/>
        <v>0</v>
      </c>
      <c r="O51" s="71">
        <v>0.5</v>
      </c>
      <c r="P51" s="71"/>
      <c r="Q51" s="73">
        <f t="shared" si="13"/>
        <v>0.5</v>
      </c>
      <c r="R51" s="71"/>
      <c r="S51" s="74"/>
      <c r="T51" s="71"/>
      <c r="U51" s="71"/>
      <c r="V51" s="71"/>
      <c r="W51" s="71"/>
      <c r="X51" s="75">
        <f t="shared" si="14"/>
        <v>0</v>
      </c>
      <c r="Y51" s="71"/>
      <c r="Z51" s="71"/>
      <c r="AA51" s="71"/>
      <c r="AB51" s="76">
        <f t="shared" si="15"/>
        <v>0</v>
      </c>
      <c r="AC51" s="71"/>
      <c r="AD51" s="71"/>
      <c r="AE51" s="77">
        <f t="shared" si="16"/>
        <v>0</v>
      </c>
      <c r="AF51" s="71"/>
      <c r="AG51" s="78">
        <f t="shared" si="17"/>
        <v>0</v>
      </c>
      <c r="AH51" s="71"/>
      <c r="AI51" s="71"/>
      <c r="AJ51" s="71"/>
      <c r="AK51" s="71"/>
      <c r="AL51" s="71"/>
      <c r="AM51" s="79">
        <f t="shared" si="18"/>
        <v>0</v>
      </c>
      <c r="AN51" s="80">
        <f t="shared" si="19"/>
        <v>0.5</v>
      </c>
      <c r="AO51" s="81"/>
      <c r="AP51" s="82"/>
      <c r="AQ51" s="82"/>
      <c r="AR51" s="82"/>
      <c r="AS51" s="83">
        <f t="shared" si="20"/>
        <v>0</v>
      </c>
      <c r="AT51" s="71">
        <v>4.5</v>
      </c>
      <c r="AU51" s="71"/>
      <c r="AV51" s="84"/>
      <c r="AW51" s="77">
        <f t="shared" si="21"/>
        <v>4.5</v>
      </c>
      <c r="AX51" s="85">
        <f t="shared" si="22"/>
        <v>4.5</v>
      </c>
      <c r="AY51" s="108">
        <f t="shared" si="23"/>
        <v>5</v>
      </c>
    </row>
    <row r="52" spans="1:51" ht="30.75" customHeight="1">
      <c r="A52" s="110">
        <v>47</v>
      </c>
      <c r="B52" s="21">
        <v>620763</v>
      </c>
      <c r="C52" s="21" t="s">
        <v>128</v>
      </c>
      <c r="D52" s="21" t="s">
        <v>129</v>
      </c>
      <c r="E52" s="21" t="s">
        <v>130</v>
      </c>
      <c r="F52" s="22" t="s">
        <v>100</v>
      </c>
      <c r="G52" s="86"/>
      <c r="H52" s="87"/>
      <c r="I52" s="87"/>
      <c r="J52" s="87"/>
      <c r="K52" s="87"/>
      <c r="L52" s="87"/>
      <c r="M52" s="87"/>
      <c r="N52" s="72">
        <f t="shared" si="12"/>
        <v>0</v>
      </c>
      <c r="O52" s="87"/>
      <c r="P52" s="87"/>
      <c r="Q52" s="73">
        <f t="shared" si="13"/>
        <v>0</v>
      </c>
      <c r="R52" s="87"/>
      <c r="S52" s="88"/>
      <c r="T52" s="87"/>
      <c r="U52" s="87"/>
      <c r="V52" s="87"/>
      <c r="W52" s="87"/>
      <c r="X52" s="75">
        <f t="shared" si="14"/>
        <v>0</v>
      </c>
      <c r="Y52" s="87"/>
      <c r="Z52" s="87"/>
      <c r="AA52" s="87">
        <v>0.5</v>
      </c>
      <c r="AB52" s="76">
        <f t="shared" si="15"/>
        <v>0.5</v>
      </c>
      <c r="AC52" s="87"/>
      <c r="AD52" s="87"/>
      <c r="AE52" s="77">
        <f t="shared" si="16"/>
        <v>0</v>
      </c>
      <c r="AF52" s="87"/>
      <c r="AG52" s="78">
        <f t="shared" si="17"/>
        <v>0</v>
      </c>
      <c r="AH52" s="87"/>
      <c r="AI52" s="87"/>
      <c r="AJ52" s="87">
        <v>0.2</v>
      </c>
      <c r="AK52" s="87"/>
      <c r="AL52" s="87"/>
      <c r="AM52" s="79">
        <f t="shared" si="18"/>
        <v>0.2</v>
      </c>
      <c r="AN52" s="80">
        <f t="shared" si="19"/>
        <v>0.7</v>
      </c>
      <c r="AO52" s="89"/>
      <c r="AP52" s="90"/>
      <c r="AQ52" s="90"/>
      <c r="AR52" s="90"/>
      <c r="AS52" s="83">
        <f t="shared" si="20"/>
        <v>0</v>
      </c>
      <c r="AT52" s="87">
        <v>4.25</v>
      </c>
      <c r="AU52" s="87"/>
      <c r="AV52" s="91"/>
      <c r="AW52" s="77">
        <f t="shared" si="21"/>
        <v>4.25</v>
      </c>
      <c r="AX52" s="85">
        <f t="shared" si="22"/>
        <v>4.25</v>
      </c>
      <c r="AY52" s="108">
        <f t="shared" si="23"/>
        <v>4.95</v>
      </c>
    </row>
    <row r="53" spans="1:51" ht="30.75" customHeight="1">
      <c r="A53" s="110">
        <v>48</v>
      </c>
      <c r="B53" s="111">
        <v>165457</v>
      </c>
      <c r="C53" s="19" t="s">
        <v>194</v>
      </c>
      <c r="D53" s="19" t="s">
        <v>195</v>
      </c>
      <c r="E53" s="19" t="s">
        <v>151</v>
      </c>
      <c r="F53" s="20" t="s">
        <v>156</v>
      </c>
      <c r="G53" s="86"/>
      <c r="H53" s="87"/>
      <c r="I53" s="87"/>
      <c r="J53" s="87"/>
      <c r="K53" s="87"/>
      <c r="L53" s="87"/>
      <c r="M53" s="87"/>
      <c r="N53" s="72">
        <f t="shared" si="12"/>
        <v>0</v>
      </c>
      <c r="O53" s="87"/>
      <c r="P53" s="87"/>
      <c r="Q53" s="73">
        <f t="shared" si="13"/>
        <v>0</v>
      </c>
      <c r="R53" s="87"/>
      <c r="S53" s="88"/>
      <c r="T53" s="87"/>
      <c r="U53" s="87"/>
      <c r="V53" s="87"/>
      <c r="W53" s="87"/>
      <c r="X53" s="75">
        <f t="shared" si="14"/>
        <v>0</v>
      </c>
      <c r="Y53" s="87"/>
      <c r="Z53" s="87"/>
      <c r="AA53" s="87">
        <v>0.5</v>
      </c>
      <c r="AB53" s="76">
        <f t="shared" si="15"/>
        <v>0.5</v>
      </c>
      <c r="AC53" s="87"/>
      <c r="AD53" s="87">
        <v>0.04</v>
      </c>
      <c r="AE53" s="77">
        <f t="shared" si="16"/>
        <v>0.04</v>
      </c>
      <c r="AF53" s="87"/>
      <c r="AG53" s="78">
        <f t="shared" si="17"/>
        <v>0</v>
      </c>
      <c r="AH53" s="87"/>
      <c r="AI53" s="87"/>
      <c r="AJ53" s="87"/>
      <c r="AK53" s="87"/>
      <c r="AL53" s="87"/>
      <c r="AM53" s="79">
        <f t="shared" si="18"/>
        <v>0</v>
      </c>
      <c r="AN53" s="80">
        <f t="shared" si="19"/>
        <v>0.54</v>
      </c>
      <c r="AO53" s="89"/>
      <c r="AP53" s="90"/>
      <c r="AQ53" s="90"/>
      <c r="AR53" s="90"/>
      <c r="AS53" s="83">
        <f t="shared" si="20"/>
        <v>0</v>
      </c>
      <c r="AT53" s="87"/>
      <c r="AU53" s="87"/>
      <c r="AV53" s="91">
        <v>4</v>
      </c>
      <c r="AW53" s="77">
        <f t="shared" si="21"/>
        <v>4</v>
      </c>
      <c r="AX53" s="85">
        <f t="shared" si="22"/>
        <v>4</v>
      </c>
      <c r="AY53" s="108">
        <f t="shared" si="23"/>
        <v>4.54</v>
      </c>
    </row>
    <row r="54" spans="1:51" ht="30.75" customHeight="1">
      <c r="A54" s="110">
        <v>49</v>
      </c>
      <c r="B54" s="21">
        <v>228084</v>
      </c>
      <c r="C54" s="21" t="s">
        <v>192</v>
      </c>
      <c r="D54" s="21" t="s">
        <v>94</v>
      </c>
      <c r="E54" s="21" t="s">
        <v>193</v>
      </c>
      <c r="F54" s="22" t="s">
        <v>59</v>
      </c>
      <c r="G54" s="86"/>
      <c r="H54" s="87"/>
      <c r="I54" s="87"/>
      <c r="J54" s="87"/>
      <c r="K54" s="87"/>
      <c r="L54" s="87"/>
      <c r="M54" s="87"/>
      <c r="N54" s="72">
        <f t="shared" si="12"/>
        <v>0</v>
      </c>
      <c r="O54" s="87">
        <v>0.5</v>
      </c>
      <c r="P54" s="87"/>
      <c r="Q54" s="73">
        <f t="shared" si="13"/>
        <v>0.5</v>
      </c>
      <c r="R54" s="87"/>
      <c r="S54" s="88"/>
      <c r="T54" s="87"/>
      <c r="U54" s="87"/>
      <c r="V54" s="87"/>
      <c r="W54" s="87"/>
      <c r="X54" s="75">
        <f t="shared" si="14"/>
        <v>0</v>
      </c>
      <c r="Y54" s="87"/>
      <c r="Z54" s="87"/>
      <c r="AA54" s="87"/>
      <c r="AB54" s="76">
        <f t="shared" si="15"/>
        <v>0</v>
      </c>
      <c r="AC54" s="87"/>
      <c r="AD54" s="87"/>
      <c r="AE54" s="77">
        <f t="shared" si="16"/>
        <v>0</v>
      </c>
      <c r="AF54" s="87"/>
      <c r="AG54" s="78">
        <f t="shared" si="17"/>
        <v>0</v>
      </c>
      <c r="AH54" s="87"/>
      <c r="AI54" s="87"/>
      <c r="AJ54" s="87"/>
      <c r="AK54" s="87"/>
      <c r="AL54" s="87"/>
      <c r="AM54" s="79">
        <f t="shared" si="18"/>
        <v>0</v>
      </c>
      <c r="AN54" s="80">
        <f t="shared" si="19"/>
        <v>0.5</v>
      </c>
      <c r="AO54" s="89"/>
      <c r="AP54" s="90"/>
      <c r="AQ54" s="90"/>
      <c r="AR54" s="90"/>
      <c r="AS54" s="83">
        <f t="shared" si="20"/>
        <v>0</v>
      </c>
      <c r="AT54" s="87">
        <v>4</v>
      </c>
      <c r="AU54" s="87"/>
      <c r="AV54" s="91"/>
      <c r="AW54" s="77">
        <f t="shared" si="21"/>
        <v>4</v>
      </c>
      <c r="AX54" s="85">
        <f t="shared" si="22"/>
        <v>4</v>
      </c>
      <c r="AY54" s="108">
        <f t="shared" si="23"/>
        <v>4.5</v>
      </c>
    </row>
    <row r="55" spans="1:51" ht="30.75" customHeight="1" thickBot="1">
      <c r="A55" s="113">
        <v>50</v>
      </c>
      <c r="B55" s="114">
        <v>221723</v>
      </c>
      <c r="C55" s="115" t="s">
        <v>153</v>
      </c>
      <c r="D55" s="115" t="s">
        <v>154</v>
      </c>
      <c r="E55" s="115" t="s">
        <v>155</v>
      </c>
      <c r="F55" s="116" t="s">
        <v>156</v>
      </c>
      <c r="G55" s="99"/>
      <c r="H55" s="95"/>
      <c r="I55" s="95"/>
      <c r="J55" s="95"/>
      <c r="K55" s="95"/>
      <c r="L55" s="95"/>
      <c r="M55" s="95"/>
      <c r="N55" s="100">
        <f t="shared" si="12"/>
        <v>0</v>
      </c>
      <c r="O55" s="95">
        <v>0.5</v>
      </c>
      <c r="P55" s="95"/>
      <c r="Q55" s="101">
        <f t="shared" si="13"/>
        <v>0.5</v>
      </c>
      <c r="R55" s="95"/>
      <c r="S55" s="102"/>
      <c r="T55" s="95"/>
      <c r="U55" s="95"/>
      <c r="V55" s="95"/>
      <c r="W55" s="95"/>
      <c r="X55" s="103">
        <f t="shared" si="14"/>
        <v>0</v>
      </c>
      <c r="Y55" s="95"/>
      <c r="Z55" s="95"/>
      <c r="AA55" s="95"/>
      <c r="AB55" s="104">
        <f t="shared" si="15"/>
        <v>0</v>
      </c>
      <c r="AC55" s="95"/>
      <c r="AD55" s="95"/>
      <c r="AE55" s="97">
        <f t="shared" si="16"/>
        <v>0</v>
      </c>
      <c r="AF55" s="95"/>
      <c r="AG55" s="105">
        <f t="shared" si="17"/>
        <v>0</v>
      </c>
      <c r="AH55" s="95"/>
      <c r="AI55" s="95"/>
      <c r="AJ55" s="95"/>
      <c r="AK55" s="95"/>
      <c r="AL55" s="95"/>
      <c r="AM55" s="106">
        <f t="shared" si="18"/>
        <v>0</v>
      </c>
      <c r="AN55" s="107">
        <f t="shared" si="19"/>
        <v>0.5</v>
      </c>
      <c r="AO55" s="92"/>
      <c r="AP55" s="93"/>
      <c r="AQ55" s="93"/>
      <c r="AR55" s="93">
        <v>0.25</v>
      </c>
      <c r="AS55" s="94">
        <f t="shared" si="20"/>
        <v>0.25</v>
      </c>
      <c r="AT55" s="95">
        <v>2.75</v>
      </c>
      <c r="AU55" s="95"/>
      <c r="AV55" s="96"/>
      <c r="AW55" s="97">
        <f t="shared" si="21"/>
        <v>2.75</v>
      </c>
      <c r="AX55" s="98">
        <f t="shared" si="22"/>
        <v>3</v>
      </c>
      <c r="AY55" s="109">
        <f t="shared" si="23"/>
        <v>3.5</v>
      </c>
    </row>
  </sheetData>
  <sheetProtection/>
  <mergeCells count="14">
    <mergeCell ref="R3:X3"/>
    <mergeCell ref="Y3:AB3"/>
    <mergeCell ref="AC3:AE3"/>
    <mergeCell ref="AF3:AG3"/>
    <mergeCell ref="AY2:AY5"/>
    <mergeCell ref="AH3:AM3"/>
    <mergeCell ref="AO3:AS3"/>
    <mergeCell ref="AN3:AN4"/>
    <mergeCell ref="AO2:AX2"/>
    <mergeCell ref="AT3:AW3"/>
    <mergeCell ref="G2:AN2"/>
    <mergeCell ref="AX3:AX4"/>
    <mergeCell ref="G3:N3"/>
    <mergeCell ref="O3:Q3"/>
  </mergeCells>
  <printOptions horizontalCentered="1" verticalCentered="1"/>
  <pageMargins left="0.11811023622047245" right="0.11811023622047245" top="0.15748031496062992" bottom="0.15748031496062992" header="0.31496062992125984" footer="0.31496062992125984"/>
  <pageSetup fitToHeight="2" fitToWidth="2"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rousou</cp:lastModifiedBy>
  <cp:lastPrinted>2019-07-23T13:57:23Z</cp:lastPrinted>
  <dcterms:created xsi:type="dcterms:W3CDTF">2011-08-09T14:41:48Z</dcterms:created>
  <dcterms:modified xsi:type="dcterms:W3CDTF">2019-07-23T14:02:54Z</dcterms:modified>
  <cp:category/>
  <cp:version/>
  <cp:contentType/>
  <cp:contentStatus/>
</cp:coreProperties>
</file>